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5600" windowHeight="11160" tabRatio="563" activeTab="1"/>
  </bookViews>
  <sheets>
    <sheet name="Index" sheetId="42" r:id="rId1"/>
    <sheet name="101" sheetId="3" r:id="rId2"/>
    <sheet name="102(a)" sheetId="39" r:id="rId3"/>
    <sheet name="102(b)" sheetId="47" r:id="rId4"/>
    <sheet name="103" sheetId="25" r:id="rId5"/>
    <sheet name="104" sheetId="2" r:id="rId6"/>
    <sheet name="105" sheetId="48" r:id="rId7"/>
    <sheet name="105(a)" sheetId="46" r:id="rId8"/>
    <sheet name="105(b)" sheetId="59" r:id="rId9"/>
    <sheet name="106" sheetId="4" r:id="rId10"/>
    <sheet name="106(a)" sheetId="27" r:id="rId11"/>
    <sheet name="107" sheetId="38" r:id="rId12"/>
    <sheet name="107 (a)" sheetId="49" r:id="rId13"/>
    <sheet name="107(b)" sheetId="34" r:id="rId14"/>
    <sheet name="107 (c)" sheetId="55" r:id="rId15"/>
    <sheet name="107(d)" sheetId="56" r:id="rId16"/>
    <sheet name="107(e)" sheetId="36" r:id="rId17"/>
    <sheet name="108" sheetId="44" r:id="rId18"/>
    <sheet name="109" sheetId="18" r:id="rId19"/>
    <sheet name="110" sheetId="66" r:id="rId20"/>
    <sheet name="110 (a)" sheetId="22" r:id="rId21"/>
    <sheet name="111" sheetId="63" r:id="rId22"/>
    <sheet name="111 (a)" sheetId="64" r:id="rId23"/>
    <sheet name="112" sheetId="40" r:id="rId24"/>
    <sheet name="113" sheetId="41" r:id="rId25"/>
    <sheet name="114" sheetId="65" r:id="rId26"/>
    <sheet name="Subject List" sheetId="57" r:id="rId27"/>
    <sheet name="PQF" sheetId="51" r:id="rId28"/>
  </sheets>
  <definedNames>
    <definedName name="_xlnm.Print_Area" localSheetId="1">'101'!$A$1:$H$58</definedName>
    <definedName name="_xlnm.Print_Area" localSheetId="2">'102(a)'!$A$1:$D$64</definedName>
    <definedName name="_xlnm.Print_Area" localSheetId="3">'102(b)'!$A$1:$K$68</definedName>
    <definedName name="_xlnm.Print_Area" localSheetId="4">'103'!$A$1:$F$77</definedName>
    <definedName name="_xlnm.Print_Area" localSheetId="5">'104'!$A$1:$F$91</definedName>
    <definedName name="_xlnm.Print_Area" localSheetId="6">'105'!$A$1:$F$179</definedName>
    <definedName name="_xlnm.Print_Area" localSheetId="7">'105(a)'!$A$1:$F$66</definedName>
    <definedName name="_xlnm.Print_Area" localSheetId="8">'105(b)'!$A$1:$F$41</definedName>
    <definedName name="_xlnm.Print_Area" localSheetId="9">'106'!$A$1:$K$46</definedName>
    <definedName name="_xlnm.Print_Area" localSheetId="10">'106(a)'!$A$1:$P$41</definedName>
    <definedName name="_xlnm.Print_Area" localSheetId="11">'107'!$A$1:$M$76</definedName>
    <definedName name="_xlnm.Print_Area" localSheetId="12">'107 (a)'!$A$1:$V$105</definedName>
    <definedName name="_xlnm.Print_Area" localSheetId="14">'107 (c)'!$A$1:$V$106</definedName>
    <definedName name="_xlnm.Print_Area" localSheetId="13">'107(b)'!$A$1:$X$106</definedName>
    <definedName name="_xlnm.Print_Area" localSheetId="15">'107(d)'!$A$1:$X$106</definedName>
    <definedName name="_xlnm.Print_Area" localSheetId="16">'107(e)'!$A$1:$J$49</definedName>
    <definedName name="_xlnm.Print_Area" localSheetId="17">'108'!$A$1:$I$42</definedName>
    <definedName name="_xlnm.Print_Area" localSheetId="18">'109'!$A$1:$I$42</definedName>
    <definedName name="_xlnm.Print_Area" localSheetId="19">'110'!$A$1:$F$53</definedName>
    <definedName name="_xlnm.Print_Area" localSheetId="20">'110 (a)'!$A$1:$I$55</definedName>
    <definedName name="_xlnm.Print_Area" localSheetId="21">'111'!$A$1:$Z$68</definedName>
    <definedName name="_xlnm.Print_Area" localSheetId="22">'111 (a)'!$A$1:$K$16</definedName>
    <definedName name="_xlnm.Print_Area" localSheetId="23">'112'!$A$1:$Z$68</definedName>
    <definedName name="_xlnm.Print_Area" localSheetId="24">'113'!$A$1:$X$68</definedName>
    <definedName name="_xlnm.Print_Area" localSheetId="25">'114'!$A$1:$G$32</definedName>
    <definedName name="_xlnm.Print_Area" localSheetId="0">Index!$A$1:$C$39</definedName>
    <definedName name="_xlnm.Print_Area" localSheetId="26">'Subject List'!$A$1:$E$71</definedName>
    <definedName name="_xlnm.Print_Titles" localSheetId="3">'102(b)'!$11:$12</definedName>
    <definedName name="_xlnm.Print_Titles" localSheetId="4">'103'!$5:$7</definedName>
    <definedName name="_xlnm.Print_Titles" localSheetId="5">'104'!$5:$7</definedName>
    <definedName name="_xlnm.Print_Titles" localSheetId="6">'105'!$5:$7</definedName>
    <definedName name="_xlnm.Print_Titles" localSheetId="7">'105(a)'!$19:$21</definedName>
    <definedName name="_xlnm.Print_Titles" localSheetId="8">'105(b)'!#REF!</definedName>
    <definedName name="_xlnm.Print_Titles" localSheetId="10">'106(a)'!$7:$9</definedName>
    <definedName name="_xlnm.Print_Titles" localSheetId="11">'107'!$6:$8</definedName>
    <definedName name="_xlnm.Print_Titles" localSheetId="12">'107 (a)'!$5:$8</definedName>
    <definedName name="_xlnm.Print_Titles" localSheetId="14">'107 (c)'!$5:$8</definedName>
    <definedName name="_xlnm.Print_Titles" localSheetId="13">'107(b)'!$6:$9</definedName>
    <definedName name="_xlnm.Print_Titles" localSheetId="15">'107(d)'!$6:$9</definedName>
    <definedName name="_xlnm.Print_Titles" localSheetId="16">'107(e)'!$6:$9</definedName>
    <definedName name="_xlnm.Print_Titles" localSheetId="19">'110'!$4:$5</definedName>
    <definedName name="_xlnm.Print_Titles" localSheetId="21">'111'!$5:$10</definedName>
    <definedName name="_xlnm.Print_Titles" localSheetId="22">'111 (a)'!$6:$8</definedName>
    <definedName name="_xlnm.Print_Titles" localSheetId="23">'112'!$5:$10</definedName>
    <definedName name="_xlnm.Print_Titles" localSheetId="24">'113'!$5:$10</definedName>
    <definedName name="_xlnm.Print_Titles" localSheetId="25">'114'!$5:$7</definedName>
    <definedName name="_xlnm.Print_Titles" localSheetId="0">Index!$4:$4</definedName>
    <definedName name="_xlnm.Print_Titles" localSheetId="26">'Subject List'!$3:$3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2" l="1"/>
  <c r="E81" i="2"/>
  <c r="D81" i="2"/>
  <c r="C81" i="2"/>
  <c r="F75" i="2"/>
  <c r="F74" i="2" s="1"/>
  <c r="E75" i="2"/>
  <c r="E74" i="2" s="1"/>
  <c r="D75" i="2"/>
  <c r="D74" i="2" s="1"/>
  <c r="C75" i="2"/>
  <c r="C74" i="2" s="1"/>
  <c r="D163" i="48"/>
  <c r="E163" i="48"/>
  <c r="F163" i="48"/>
  <c r="C163" i="48"/>
  <c r="D170" i="48"/>
  <c r="E170" i="48"/>
  <c r="F170" i="48"/>
  <c r="C170" i="48"/>
  <c r="F164" i="48"/>
  <c r="E164" i="48"/>
  <c r="D164" i="48"/>
  <c r="C164" i="48"/>
  <c r="G22" i="3"/>
  <c r="E7" i="66"/>
  <c r="D7" i="66"/>
  <c r="D8" i="66"/>
  <c r="D12" i="66"/>
  <c r="C12" i="66"/>
  <c r="E12" i="66"/>
  <c r="F12" i="66"/>
  <c r="B12" i="66"/>
  <c r="C8" i="66"/>
  <c r="E8" i="66"/>
  <c r="F8" i="66"/>
  <c r="B8" i="66"/>
  <c r="D40" i="3"/>
  <c r="D46" i="3" s="1"/>
  <c r="E40" i="3"/>
  <c r="E46" i="3" s="1"/>
  <c r="F40" i="3"/>
  <c r="F46" i="3" s="1"/>
  <c r="H40" i="3"/>
  <c r="H46" i="3" s="1"/>
  <c r="H34" i="3"/>
  <c r="D34" i="3"/>
  <c r="E34" i="3"/>
  <c r="G34" i="3"/>
  <c r="D26" i="3"/>
  <c r="E26" i="3"/>
  <c r="F26" i="3"/>
  <c r="H26" i="3"/>
  <c r="D23" i="3"/>
  <c r="D18" i="3" s="1"/>
  <c r="E23" i="3"/>
  <c r="E18" i="3" s="1"/>
  <c r="F23" i="3"/>
  <c r="F18" i="3" s="1"/>
  <c r="H23" i="3"/>
  <c r="H18" i="3" s="1"/>
  <c r="C23" i="3"/>
  <c r="C18" i="3" s="1"/>
  <c r="B14" i="66" l="1"/>
  <c r="C7" i="66" s="1"/>
  <c r="C14" i="66" s="1"/>
  <c r="D14" i="66" s="1"/>
  <c r="E36" i="3"/>
  <c r="D36" i="3"/>
  <c r="H36" i="3"/>
  <c r="D32" i="39"/>
  <c r="C32" i="39"/>
  <c r="B32" i="39"/>
  <c r="D29" i="39"/>
  <c r="C29" i="39"/>
  <c r="B29" i="39"/>
  <c r="C23" i="59"/>
  <c r="D23" i="59"/>
  <c r="E23" i="59"/>
  <c r="B23" i="59"/>
  <c r="B10" i="59"/>
  <c r="C10" i="59"/>
  <c r="D10" i="59"/>
  <c r="E10" i="59"/>
  <c r="F14" i="46"/>
  <c r="E14" i="46"/>
  <c r="D14" i="46"/>
  <c r="C14" i="46"/>
  <c r="C42" i="39"/>
  <c r="B42" i="39"/>
  <c r="D42" i="39"/>
  <c r="G42" i="3"/>
  <c r="G43" i="3"/>
  <c r="G41" i="3"/>
  <c r="G28" i="3"/>
  <c r="G29" i="3"/>
  <c r="G31" i="3"/>
  <c r="G32" i="3"/>
  <c r="G33" i="3"/>
  <c r="G27" i="3"/>
  <c r="G25" i="3"/>
  <c r="G24" i="3"/>
  <c r="G20" i="3"/>
  <c r="G21" i="3"/>
  <c r="G19" i="3"/>
  <c r="G16" i="3"/>
  <c r="G14" i="3"/>
  <c r="G13" i="3"/>
  <c r="G12" i="3"/>
  <c r="D11" i="3"/>
  <c r="E11" i="3"/>
  <c r="F11" i="3"/>
  <c r="H11" i="3"/>
  <c r="C11" i="3"/>
  <c r="G40" i="3" l="1"/>
  <c r="G46" i="3" s="1"/>
  <c r="E14" i="66"/>
  <c r="F7" i="66" s="1"/>
  <c r="F14" i="66" s="1"/>
  <c r="E38" i="3"/>
  <c r="E48" i="3" s="1"/>
  <c r="E51" i="3" s="1"/>
  <c r="E53" i="3" s="1"/>
  <c r="G26" i="3"/>
  <c r="G23" i="3"/>
  <c r="G18" i="3" s="1"/>
  <c r="H38" i="3"/>
  <c r="H48" i="3" s="1"/>
  <c r="D38" i="3"/>
  <c r="D48" i="3" s="1"/>
  <c r="G11" i="3"/>
  <c r="G36" i="3" l="1"/>
  <c r="G38" i="3" s="1"/>
  <c r="G48" i="3" s="1"/>
  <c r="C34" i="3"/>
  <c r="U97" i="56"/>
  <c r="T97" i="56"/>
  <c r="R97" i="56"/>
  <c r="Q97" i="56"/>
  <c r="O97" i="56"/>
  <c r="N97" i="56"/>
  <c r="J97" i="56"/>
  <c r="I97" i="56"/>
  <c r="G97" i="56"/>
  <c r="F97" i="56"/>
  <c r="D97" i="56"/>
  <c r="C97" i="56"/>
  <c r="V96" i="56"/>
  <c r="W96" i="56" s="1"/>
  <c r="X96" i="56" s="1"/>
  <c r="S96" i="56"/>
  <c r="P96" i="56"/>
  <c r="K96" i="56"/>
  <c r="H96" i="56"/>
  <c r="E96" i="56"/>
  <c r="L96" i="56" s="1"/>
  <c r="V95" i="56"/>
  <c r="S95" i="56"/>
  <c r="P95" i="56"/>
  <c r="K95" i="56"/>
  <c r="H95" i="56"/>
  <c r="E95" i="56"/>
  <c r="V94" i="56"/>
  <c r="S94" i="56"/>
  <c r="P94" i="56"/>
  <c r="K94" i="56"/>
  <c r="L94" i="56" s="1"/>
  <c r="H94" i="56"/>
  <c r="E94" i="56"/>
  <c r="V93" i="56"/>
  <c r="S93" i="56"/>
  <c r="P93" i="56"/>
  <c r="W93" i="56" s="1"/>
  <c r="K93" i="56"/>
  <c r="H93" i="56"/>
  <c r="E93" i="56"/>
  <c r="L93" i="56" s="1"/>
  <c r="V92" i="56"/>
  <c r="S92" i="56"/>
  <c r="P92" i="56"/>
  <c r="W92" i="56" s="1"/>
  <c r="X92" i="56" s="1"/>
  <c r="K92" i="56"/>
  <c r="H92" i="56"/>
  <c r="E92" i="56"/>
  <c r="L92" i="56" s="1"/>
  <c r="V91" i="56"/>
  <c r="S91" i="56"/>
  <c r="P91" i="56"/>
  <c r="W91" i="56" s="1"/>
  <c r="K91" i="56"/>
  <c r="H91" i="56"/>
  <c r="E91" i="56"/>
  <c r="U89" i="56"/>
  <c r="T89" i="56"/>
  <c r="R89" i="56"/>
  <c r="Q89" i="56"/>
  <c r="O89" i="56"/>
  <c r="N89" i="56"/>
  <c r="J89" i="56"/>
  <c r="I89" i="56"/>
  <c r="G89" i="56"/>
  <c r="F89" i="56"/>
  <c r="D89" i="56"/>
  <c r="C89" i="56"/>
  <c r="V88" i="56"/>
  <c r="S88" i="56"/>
  <c r="P88" i="56"/>
  <c r="K88" i="56"/>
  <c r="H88" i="56"/>
  <c r="E88" i="56"/>
  <c r="V87" i="56"/>
  <c r="S87" i="56"/>
  <c r="P87" i="56"/>
  <c r="W87" i="56" s="1"/>
  <c r="K87" i="56"/>
  <c r="H87" i="56"/>
  <c r="E87" i="56"/>
  <c r="L87" i="56" s="1"/>
  <c r="V86" i="56"/>
  <c r="S86" i="56"/>
  <c r="P86" i="56"/>
  <c r="W86" i="56" s="1"/>
  <c r="X86" i="56" s="1"/>
  <c r="K86" i="56"/>
  <c r="H86" i="56"/>
  <c r="E86" i="56"/>
  <c r="L86" i="56" s="1"/>
  <c r="V85" i="56"/>
  <c r="W85" i="56" s="1"/>
  <c r="X85" i="56" s="1"/>
  <c r="S85" i="56"/>
  <c r="P85" i="56"/>
  <c r="K85" i="56"/>
  <c r="L85" i="56" s="1"/>
  <c r="H85" i="56"/>
  <c r="E85" i="56"/>
  <c r="V84" i="56"/>
  <c r="S84" i="56"/>
  <c r="P84" i="56"/>
  <c r="K84" i="56"/>
  <c r="H84" i="56"/>
  <c r="E84" i="56"/>
  <c r="V83" i="56"/>
  <c r="S83" i="56"/>
  <c r="P83" i="56"/>
  <c r="W83" i="56" s="1"/>
  <c r="L83" i="56"/>
  <c r="K83" i="56"/>
  <c r="H83" i="56"/>
  <c r="E83" i="56"/>
  <c r="U81" i="56"/>
  <c r="T81" i="56"/>
  <c r="R81" i="56"/>
  <c r="Q81" i="56"/>
  <c r="O81" i="56"/>
  <c r="N81" i="56"/>
  <c r="J81" i="56"/>
  <c r="I81" i="56"/>
  <c r="G81" i="56"/>
  <c r="F81" i="56"/>
  <c r="D81" i="56"/>
  <c r="C81" i="56"/>
  <c r="V80" i="56"/>
  <c r="S80" i="56"/>
  <c r="P80" i="56"/>
  <c r="K80" i="56"/>
  <c r="H80" i="56"/>
  <c r="E80" i="56"/>
  <c r="V79" i="56"/>
  <c r="S79" i="56"/>
  <c r="P79" i="56"/>
  <c r="K79" i="56"/>
  <c r="H79" i="56"/>
  <c r="E79" i="56"/>
  <c r="L79" i="56" s="1"/>
  <c r="V78" i="56"/>
  <c r="S78" i="56"/>
  <c r="P78" i="56"/>
  <c r="W78" i="56" s="1"/>
  <c r="L78" i="56"/>
  <c r="K78" i="56"/>
  <c r="H78" i="56"/>
  <c r="E78" i="56"/>
  <c r="V77" i="56"/>
  <c r="S77" i="56"/>
  <c r="P77" i="56"/>
  <c r="W77" i="56" s="1"/>
  <c r="K77" i="56"/>
  <c r="H77" i="56"/>
  <c r="E77" i="56"/>
  <c r="V76" i="56"/>
  <c r="S76" i="56"/>
  <c r="P76" i="56"/>
  <c r="K76" i="56"/>
  <c r="H76" i="56"/>
  <c r="E76" i="56"/>
  <c r="L76" i="56" s="1"/>
  <c r="V75" i="56"/>
  <c r="S75" i="56"/>
  <c r="P75" i="56"/>
  <c r="K75" i="56"/>
  <c r="H75" i="56"/>
  <c r="E75" i="56"/>
  <c r="U73" i="56"/>
  <c r="T73" i="56"/>
  <c r="R73" i="56"/>
  <c r="Q73" i="56"/>
  <c r="O73" i="56"/>
  <c r="N73" i="56"/>
  <c r="J73" i="56"/>
  <c r="I73" i="56"/>
  <c r="G73" i="56"/>
  <c r="F73" i="56"/>
  <c r="D73" i="56"/>
  <c r="C73" i="56"/>
  <c r="V72" i="56"/>
  <c r="S72" i="56"/>
  <c r="P72" i="56"/>
  <c r="K72" i="56"/>
  <c r="H72" i="56"/>
  <c r="E72" i="56"/>
  <c r="V71" i="56"/>
  <c r="S71" i="56"/>
  <c r="P71" i="56"/>
  <c r="W71" i="56" s="1"/>
  <c r="K71" i="56"/>
  <c r="H71" i="56"/>
  <c r="E71" i="56"/>
  <c r="L71" i="56" s="1"/>
  <c r="V70" i="56"/>
  <c r="S70" i="56"/>
  <c r="P70" i="56"/>
  <c r="K70" i="56"/>
  <c r="H70" i="56"/>
  <c r="E70" i="56"/>
  <c r="L70" i="56" s="1"/>
  <c r="V69" i="56"/>
  <c r="S69" i="56"/>
  <c r="P69" i="56"/>
  <c r="W69" i="56" s="1"/>
  <c r="K69" i="56"/>
  <c r="H69" i="56"/>
  <c r="E69" i="56"/>
  <c r="L69" i="56" s="1"/>
  <c r="V68" i="56"/>
  <c r="S68" i="56"/>
  <c r="S73" i="56" s="1"/>
  <c r="P68" i="56"/>
  <c r="W68" i="56" s="1"/>
  <c r="K68" i="56"/>
  <c r="H68" i="56"/>
  <c r="E68" i="56"/>
  <c r="V67" i="56"/>
  <c r="S67" i="56"/>
  <c r="P67" i="56"/>
  <c r="K67" i="56"/>
  <c r="K73" i="56" s="1"/>
  <c r="H67" i="56"/>
  <c r="H73" i="56" s="1"/>
  <c r="E67" i="56"/>
  <c r="U65" i="56"/>
  <c r="T65" i="56"/>
  <c r="R65" i="56"/>
  <c r="Q65" i="56"/>
  <c r="O65" i="56"/>
  <c r="N65" i="56"/>
  <c r="J65" i="56"/>
  <c r="I65" i="56"/>
  <c r="G65" i="56"/>
  <c r="F65" i="56"/>
  <c r="D65" i="56"/>
  <c r="C65" i="56"/>
  <c r="V64" i="56"/>
  <c r="S64" i="56"/>
  <c r="P64" i="56"/>
  <c r="W64" i="56" s="1"/>
  <c r="K64" i="56"/>
  <c r="H64" i="56"/>
  <c r="E64" i="56"/>
  <c r="L64" i="56" s="1"/>
  <c r="V63" i="56"/>
  <c r="S63" i="56"/>
  <c r="P63" i="56"/>
  <c r="K63" i="56"/>
  <c r="H63" i="56"/>
  <c r="E63" i="56"/>
  <c r="L63" i="56" s="1"/>
  <c r="V62" i="56"/>
  <c r="S62" i="56"/>
  <c r="P62" i="56"/>
  <c r="W62" i="56" s="1"/>
  <c r="X62" i="56" s="1"/>
  <c r="L62" i="56"/>
  <c r="K62" i="56"/>
  <c r="H62" i="56"/>
  <c r="E62" i="56"/>
  <c r="V61" i="56"/>
  <c r="S61" i="56"/>
  <c r="P61" i="56"/>
  <c r="K61" i="56"/>
  <c r="H61" i="56"/>
  <c r="E61" i="56"/>
  <c r="V60" i="56"/>
  <c r="S60" i="56"/>
  <c r="P60" i="56"/>
  <c r="W60" i="56" s="1"/>
  <c r="L60" i="56"/>
  <c r="K60" i="56"/>
  <c r="H60" i="56"/>
  <c r="E60" i="56"/>
  <c r="V59" i="56"/>
  <c r="S59" i="56"/>
  <c r="P59" i="56"/>
  <c r="K59" i="56"/>
  <c r="H59" i="56"/>
  <c r="H65" i="56" s="1"/>
  <c r="E59" i="56"/>
  <c r="U57" i="56"/>
  <c r="T57" i="56"/>
  <c r="R57" i="56"/>
  <c r="Q57" i="56"/>
  <c r="O57" i="56"/>
  <c r="N57" i="56"/>
  <c r="J57" i="56"/>
  <c r="I57" i="56"/>
  <c r="G57" i="56"/>
  <c r="F57" i="56"/>
  <c r="D57" i="56"/>
  <c r="C57" i="56"/>
  <c r="V56" i="56"/>
  <c r="S56" i="56"/>
  <c r="P56" i="56"/>
  <c r="W56" i="56" s="1"/>
  <c r="K56" i="56"/>
  <c r="H56" i="56"/>
  <c r="E56" i="56"/>
  <c r="V55" i="56"/>
  <c r="S55" i="56"/>
  <c r="P55" i="56"/>
  <c r="W55" i="56" s="1"/>
  <c r="X55" i="56" s="1"/>
  <c r="L55" i="56"/>
  <c r="K55" i="56"/>
  <c r="H55" i="56"/>
  <c r="E55" i="56"/>
  <c r="V54" i="56"/>
  <c r="S54" i="56"/>
  <c r="P54" i="56"/>
  <c r="K54" i="56"/>
  <c r="H54" i="56"/>
  <c r="E54" i="56"/>
  <c r="V53" i="56"/>
  <c r="S53" i="56"/>
  <c r="P53" i="56"/>
  <c r="W53" i="56" s="1"/>
  <c r="X53" i="56" s="1"/>
  <c r="K53" i="56"/>
  <c r="H53" i="56"/>
  <c r="H57" i="56" s="1"/>
  <c r="E53" i="56"/>
  <c r="L53" i="56" s="1"/>
  <c r="V52" i="56"/>
  <c r="S52" i="56"/>
  <c r="P52" i="56"/>
  <c r="K52" i="56"/>
  <c r="H52" i="56"/>
  <c r="E52" i="56"/>
  <c r="L52" i="56" s="1"/>
  <c r="V51" i="56"/>
  <c r="W51" i="56" s="1"/>
  <c r="S51" i="56"/>
  <c r="P51" i="56"/>
  <c r="K51" i="56"/>
  <c r="H51" i="56"/>
  <c r="E51" i="56"/>
  <c r="E57" i="56" s="1"/>
  <c r="U49" i="56"/>
  <c r="T49" i="56"/>
  <c r="R49" i="56"/>
  <c r="Q49" i="56"/>
  <c r="O49" i="56"/>
  <c r="N49" i="56"/>
  <c r="J49" i="56"/>
  <c r="I49" i="56"/>
  <c r="G49" i="56"/>
  <c r="F49" i="56"/>
  <c r="D49" i="56"/>
  <c r="C49" i="56"/>
  <c r="V48" i="56"/>
  <c r="S48" i="56"/>
  <c r="P48" i="56"/>
  <c r="W48" i="56" s="1"/>
  <c r="K48" i="56"/>
  <c r="L48" i="56" s="1"/>
  <c r="H48" i="56"/>
  <c r="E48" i="56"/>
  <c r="V47" i="56"/>
  <c r="S47" i="56"/>
  <c r="P47" i="56"/>
  <c r="K47" i="56"/>
  <c r="H47" i="56"/>
  <c r="E47" i="56"/>
  <c r="V46" i="56"/>
  <c r="S46" i="56"/>
  <c r="P46" i="56"/>
  <c r="W46" i="56" s="1"/>
  <c r="K46" i="56"/>
  <c r="H46" i="56"/>
  <c r="E46" i="56"/>
  <c r="L46" i="56" s="1"/>
  <c r="V45" i="56"/>
  <c r="S45" i="56"/>
  <c r="P45" i="56"/>
  <c r="W45" i="56" s="1"/>
  <c r="K45" i="56"/>
  <c r="H45" i="56"/>
  <c r="E45" i="56"/>
  <c r="L45" i="56" s="1"/>
  <c r="X45" i="56" s="1"/>
  <c r="V44" i="56"/>
  <c r="W44" i="56" s="1"/>
  <c r="S44" i="56"/>
  <c r="P44" i="56"/>
  <c r="K44" i="56"/>
  <c r="H44" i="56"/>
  <c r="E44" i="56"/>
  <c r="L44" i="56" s="1"/>
  <c r="V43" i="56"/>
  <c r="S43" i="56"/>
  <c r="P43" i="56"/>
  <c r="K43" i="56"/>
  <c r="H43" i="56"/>
  <c r="E43" i="56"/>
  <c r="U41" i="56"/>
  <c r="T41" i="56"/>
  <c r="R41" i="56"/>
  <c r="Q41" i="56"/>
  <c r="O41" i="56"/>
  <c r="N41" i="56"/>
  <c r="J41" i="56"/>
  <c r="I41" i="56"/>
  <c r="G41" i="56"/>
  <c r="F41" i="56"/>
  <c r="D41" i="56"/>
  <c r="C41" i="56"/>
  <c r="V40" i="56"/>
  <c r="S40" i="56"/>
  <c r="P40" i="56"/>
  <c r="W40" i="56" s="1"/>
  <c r="K40" i="56"/>
  <c r="H40" i="56"/>
  <c r="E40" i="56"/>
  <c r="L40" i="56" s="1"/>
  <c r="V39" i="56"/>
  <c r="W39" i="56" s="1"/>
  <c r="S39" i="56"/>
  <c r="P39" i="56"/>
  <c r="K39" i="56"/>
  <c r="H39" i="56"/>
  <c r="E39" i="56"/>
  <c r="L39" i="56" s="1"/>
  <c r="V38" i="56"/>
  <c r="S38" i="56"/>
  <c r="P38" i="56"/>
  <c r="K38" i="56"/>
  <c r="H38" i="56"/>
  <c r="E38" i="56"/>
  <c r="V37" i="56"/>
  <c r="S37" i="56"/>
  <c r="P37" i="56"/>
  <c r="W37" i="56" s="1"/>
  <c r="K37" i="56"/>
  <c r="H37" i="56"/>
  <c r="E37" i="56"/>
  <c r="L37" i="56" s="1"/>
  <c r="V36" i="56"/>
  <c r="S36" i="56"/>
  <c r="P36" i="56"/>
  <c r="W36" i="56" s="1"/>
  <c r="K36" i="56"/>
  <c r="H36" i="56"/>
  <c r="E36" i="56"/>
  <c r="V35" i="56"/>
  <c r="S35" i="56"/>
  <c r="P35" i="56"/>
  <c r="K35" i="56"/>
  <c r="K41" i="56" s="1"/>
  <c r="H35" i="56"/>
  <c r="E35" i="56"/>
  <c r="U33" i="56"/>
  <c r="T33" i="56"/>
  <c r="R33" i="56"/>
  <c r="Q33" i="56"/>
  <c r="O33" i="56"/>
  <c r="N33" i="56"/>
  <c r="J33" i="56"/>
  <c r="I33" i="56"/>
  <c r="G33" i="56"/>
  <c r="F33" i="56"/>
  <c r="D33" i="56"/>
  <c r="C33" i="56"/>
  <c r="V32" i="56"/>
  <c r="S32" i="56"/>
  <c r="P32" i="56"/>
  <c r="W32" i="56" s="1"/>
  <c r="K32" i="56"/>
  <c r="H32" i="56"/>
  <c r="E32" i="56"/>
  <c r="L32" i="56" s="1"/>
  <c r="V31" i="56"/>
  <c r="S31" i="56"/>
  <c r="P31" i="56"/>
  <c r="W31" i="56" s="1"/>
  <c r="K31" i="56"/>
  <c r="H31" i="56"/>
  <c r="E31" i="56"/>
  <c r="V30" i="56"/>
  <c r="S30" i="56"/>
  <c r="P30" i="56"/>
  <c r="W30" i="56" s="1"/>
  <c r="X30" i="56" s="1"/>
  <c r="L30" i="56"/>
  <c r="K30" i="56"/>
  <c r="H30" i="56"/>
  <c r="E30" i="56"/>
  <c r="V29" i="56"/>
  <c r="V33" i="56" s="1"/>
  <c r="S29" i="56"/>
  <c r="P29" i="56"/>
  <c r="K29" i="56"/>
  <c r="H29" i="56"/>
  <c r="E29" i="56"/>
  <c r="V28" i="56"/>
  <c r="S28" i="56"/>
  <c r="P28" i="56"/>
  <c r="W28" i="56" s="1"/>
  <c r="K28" i="56"/>
  <c r="H28" i="56"/>
  <c r="E28" i="56"/>
  <c r="L28" i="56" s="1"/>
  <c r="V27" i="56"/>
  <c r="S27" i="56"/>
  <c r="P27" i="56"/>
  <c r="K27" i="56"/>
  <c r="H27" i="56"/>
  <c r="E27" i="56"/>
  <c r="L27" i="56" s="1"/>
  <c r="U25" i="56"/>
  <c r="T25" i="56"/>
  <c r="R25" i="56"/>
  <c r="Q25" i="56"/>
  <c r="O25" i="56"/>
  <c r="N25" i="56"/>
  <c r="J25" i="56"/>
  <c r="I25" i="56"/>
  <c r="G25" i="56"/>
  <c r="F25" i="56"/>
  <c r="D25" i="56"/>
  <c r="C25" i="56"/>
  <c r="V24" i="56"/>
  <c r="S24" i="56"/>
  <c r="P24" i="56"/>
  <c r="K24" i="56"/>
  <c r="H24" i="56"/>
  <c r="E24" i="56"/>
  <c r="V23" i="56"/>
  <c r="S23" i="56"/>
  <c r="P23" i="56"/>
  <c r="W23" i="56" s="1"/>
  <c r="K23" i="56"/>
  <c r="H23" i="56"/>
  <c r="E23" i="56"/>
  <c r="L23" i="56" s="1"/>
  <c r="V22" i="56"/>
  <c r="S22" i="56"/>
  <c r="P22" i="56"/>
  <c r="W22" i="56" s="1"/>
  <c r="K22" i="56"/>
  <c r="H22" i="56"/>
  <c r="E22" i="56"/>
  <c r="L22" i="56" s="1"/>
  <c r="W21" i="56"/>
  <c r="V21" i="56"/>
  <c r="S21" i="56"/>
  <c r="P21" i="56"/>
  <c r="K21" i="56"/>
  <c r="H21" i="56"/>
  <c r="E21" i="56"/>
  <c r="L21" i="56" s="1"/>
  <c r="V20" i="56"/>
  <c r="S20" i="56"/>
  <c r="P20" i="56"/>
  <c r="K20" i="56"/>
  <c r="H20" i="56"/>
  <c r="E20" i="56"/>
  <c r="V19" i="56"/>
  <c r="S19" i="56"/>
  <c r="S25" i="56" s="1"/>
  <c r="P19" i="56"/>
  <c r="W19" i="56" s="1"/>
  <c r="K19" i="56"/>
  <c r="H19" i="56"/>
  <c r="E19" i="56"/>
  <c r="L19" i="56" s="1"/>
  <c r="U17" i="56"/>
  <c r="T17" i="56"/>
  <c r="T98" i="56" s="1"/>
  <c r="R17" i="56"/>
  <c r="Q17" i="56"/>
  <c r="O17" i="56"/>
  <c r="N17" i="56"/>
  <c r="J17" i="56"/>
  <c r="I17" i="56"/>
  <c r="G17" i="56"/>
  <c r="F17" i="56"/>
  <c r="D17" i="56"/>
  <c r="C17" i="56"/>
  <c r="V16" i="56"/>
  <c r="S16" i="56"/>
  <c r="P16" i="56"/>
  <c r="W16" i="56" s="1"/>
  <c r="X16" i="56" s="1"/>
  <c r="L16" i="56"/>
  <c r="K16" i="56"/>
  <c r="H16" i="56"/>
  <c r="E16" i="56"/>
  <c r="V15" i="56"/>
  <c r="S15" i="56"/>
  <c r="P15" i="56"/>
  <c r="W15" i="56" s="1"/>
  <c r="K15" i="56"/>
  <c r="H15" i="56"/>
  <c r="E15" i="56"/>
  <c r="W14" i="56"/>
  <c r="V14" i="56"/>
  <c r="S14" i="56"/>
  <c r="P14" i="56"/>
  <c r="K14" i="56"/>
  <c r="H14" i="56"/>
  <c r="E14" i="56"/>
  <c r="L14" i="56" s="1"/>
  <c r="V13" i="56"/>
  <c r="S13" i="56"/>
  <c r="P13" i="56"/>
  <c r="W13" i="56" s="1"/>
  <c r="K13" i="56"/>
  <c r="H13" i="56"/>
  <c r="E13" i="56"/>
  <c r="L13" i="56" s="1"/>
  <c r="X13" i="56" s="1"/>
  <c r="W12" i="56"/>
  <c r="V12" i="56"/>
  <c r="S12" i="56"/>
  <c r="P12" i="56"/>
  <c r="K12" i="56"/>
  <c r="H12" i="56"/>
  <c r="E12" i="56"/>
  <c r="L12" i="56" s="1"/>
  <c r="V11" i="56"/>
  <c r="V17" i="56" s="1"/>
  <c r="S11" i="56"/>
  <c r="P11" i="56"/>
  <c r="K11" i="56"/>
  <c r="H11" i="56"/>
  <c r="E11" i="56"/>
  <c r="S96" i="55"/>
  <c r="R96" i="55"/>
  <c r="P96" i="55"/>
  <c r="O96" i="55"/>
  <c r="N96" i="55"/>
  <c r="M96" i="55"/>
  <c r="I96" i="55"/>
  <c r="H96" i="55"/>
  <c r="F96" i="55"/>
  <c r="E96" i="55"/>
  <c r="D96" i="55"/>
  <c r="C96" i="55"/>
  <c r="T95" i="55"/>
  <c r="Q95" i="55"/>
  <c r="U95" i="55" s="1"/>
  <c r="J95" i="55"/>
  <c r="G95" i="55"/>
  <c r="K95" i="55" s="1"/>
  <c r="T94" i="55"/>
  <c r="Q94" i="55"/>
  <c r="J94" i="55"/>
  <c r="G94" i="55"/>
  <c r="T93" i="55"/>
  <c r="Q93" i="55"/>
  <c r="U93" i="55" s="1"/>
  <c r="J93" i="55"/>
  <c r="G93" i="55"/>
  <c r="K93" i="55" s="1"/>
  <c r="U92" i="55"/>
  <c r="T92" i="55"/>
  <c r="Q92" i="55"/>
  <c r="J92" i="55"/>
  <c r="G92" i="55"/>
  <c r="K92" i="55" s="1"/>
  <c r="V92" i="55" s="1"/>
  <c r="T91" i="55"/>
  <c r="Q91" i="55"/>
  <c r="U91" i="55" s="1"/>
  <c r="J91" i="55"/>
  <c r="G91" i="55"/>
  <c r="T90" i="55"/>
  <c r="Q90" i="55"/>
  <c r="J90" i="55"/>
  <c r="G90" i="55"/>
  <c r="S88" i="55"/>
  <c r="R88" i="55"/>
  <c r="P88" i="55"/>
  <c r="O88" i="55"/>
  <c r="N88" i="55"/>
  <c r="M88" i="55"/>
  <c r="I88" i="55"/>
  <c r="H88" i="55"/>
  <c r="F88" i="55"/>
  <c r="E88" i="55"/>
  <c r="D88" i="55"/>
  <c r="C88" i="55"/>
  <c r="T87" i="55"/>
  <c r="Q87" i="55"/>
  <c r="U87" i="55" s="1"/>
  <c r="J87" i="55"/>
  <c r="G87" i="55"/>
  <c r="K87" i="55" s="1"/>
  <c r="V87" i="55" s="1"/>
  <c r="U86" i="55"/>
  <c r="T86" i="55"/>
  <c r="Q86" i="55"/>
  <c r="J86" i="55"/>
  <c r="G86" i="55"/>
  <c r="K86" i="55" s="1"/>
  <c r="T85" i="55"/>
  <c r="Q85" i="55"/>
  <c r="U85" i="55" s="1"/>
  <c r="J85" i="55"/>
  <c r="G85" i="55"/>
  <c r="T84" i="55"/>
  <c r="Q84" i="55"/>
  <c r="U84" i="55" s="1"/>
  <c r="J84" i="55"/>
  <c r="G84" i="55"/>
  <c r="K84" i="55" s="1"/>
  <c r="U83" i="55"/>
  <c r="T83" i="55"/>
  <c r="Q83" i="55"/>
  <c r="J83" i="55"/>
  <c r="G83" i="55"/>
  <c r="K83" i="55" s="1"/>
  <c r="V83" i="55" s="1"/>
  <c r="T82" i="55"/>
  <c r="Q82" i="55"/>
  <c r="J82" i="55"/>
  <c r="J88" i="55" s="1"/>
  <c r="G82" i="55"/>
  <c r="G88" i="55" s="1"/>
  <c r="S80" i="55"/>
  <c r="R80" i="55"/>
  <c r="P80" i="55"/>
  <c r="O80" i="55"/>
  <c r="N80" i="55"/>
  <c r="M80" i="55"/>
  <c r="I80" i="55"/>
  <c r="H80" i="55"/>
  <c r="F80" i="55"/>
  <c r="E80" i="55"/>
  <c r="D80" i="55"/>
  <c r="C80" i="55"/>
  <c r="T79" i="55"/>
  <c r="Q79" i="55"/>
  <c r="U79" i="55" s="1"/>
  <c r="J79" i="55"/>
  <c r="G79" i="55"/>
  <c r="K79" i="55" s="1"/>
  <c r="T78" i="55"/>
  <c r="Q78" i="55"/>
  <c r="U78" i="55" s="1"/>
  <c r="J78" i="55"/>
  <c r="G78" i="55"/>
  <c r="K78" i="55" s="1"/>
  <c r="T77" i="55"/>
  <c r="Q77" i="55"/>
  <c r="U77" i="55" s="1"/>
  <c r="J77" i="55"/>
  <c r="G77" i="55"/>
  <c r="T76" i="55"/>
  <c r="Q76" i="55"/>
  <c r="J76" i="55"/>
  <c r="G76" i="55"/>
  <c r="T75" i="55"/>
  <c r="Q75" i="55"/>
  <c r="J75" i="55"/>
  <c r="G75" i="55"/>
  <c r="T74" i="55"/>
  <c r="Q74" i="55"/>
  <c r="U74" i="55" s="1"/>
  <c r="J74" i="55"/>
  <c r="J80" i="55" s="1"/>
  <c r="G74" i="55"/>
  <c r="K74" i="55" s="1"/>
  <c r="S72" i="55"/>
  <c r="R72" i="55"/>
  <c r="P72" i="55"/>
  <c r="O72" i="55"/>
  <c r="N72" i="55"/>
  <c r="M72" i="55"/>
  <c r="I72" i="55"/>
  <c r="H72" i="55"/>
  <c r="F72" i="55"/>
  <c r="E72" i="55"/>
  <c r="D72" i="55"/>
  <c r="C72" i="55"/>
  <c r="T71" i="55"/>
  <c r="Q71" i="55"/>
  <c r="J71" i="55"/>
  <c r="G71" i="55"/>
  <c r="T70" i="55"/>
  <c r="Q70" i="55"/>
  <c r="J70" i="55"/>
  <c r="G70" i="55"/>
  <c r="T69" i="55"/>
  <c r="Q69" i="55"/>
  <c r="K69" i="55"/>
  <c r="J69" i="55"/>
  <c r="G69" i="55"/>
  <c r="T68" i="55"/>
  <c r="Q68" i="55"/>
  <c r="U68" i="55" s="1"/>
  <c r="J68" i="55"/>
  <c r="G68" i="55"/>
  <c r="T67" i="55"/>
  <c r="Q67" i="55"/>
  <c r="U67" i="55" s="1"/>
  <c r="J67" i="55"/>
  <c r="G67" i="55"/>
  <c r="T66" i="55"/>
  <c r="Q66" i="55"/>
  <c r="U66" i="55" s="1"/>
  <c r="J66" i="55"/>
  <c r="G66" i="55"/>
  <c r="K66" i="55" s="1"/>
  <c r="S64" i="55"/>
  <c r="R64" i="55"/>
  <c r="P64" i="55"/>
  <c r="O64" i="55"/>
  <c r="N64" i="55"/>
  <c r="M64" i="55"/>
  <c r="I64" i="55"/>
  <c r="H64" i="55"/>
  <c r="F64" i="55"/>
  <c r="E64" i="55"/>
  <c r="D64" i="55"/>
  <c r="C64" i="55"/>
  <c r="T63" i="55"/>
  <c r="Q63" i="55"/>
  <c r="J63" i="55"/>
  <c r="G63" i="55"/>
  <c r="T62" i="55"/>
  <c r="Q62" i="55"/>
  <c r="J62" i="55"/>
  <c r="G62" i="55"/>
  <c r="T61" i="55"/>
  <c r="Q61" i="55"/>
  <c r="J61" i="55"/>
  <c r="G61" i="55"/>
  <c r="K61" i="55" s="1"/>
  <c r="T60" i="55"/>
  <c r="U60" i="55" s="1"/>
  <c r="Q60" i="55"/>
  <c r="J60" i="55"/>
  <c r="G60" i="55"/>
  <c r="K60" i="55" s="1"/>
  <c r="T59" i="55"/>
  <c r="Q59" i="55"/>
  <c r="U59" i="55" s="1"/>
  <c r="J59" i="55"/>
  <c r="G59" i="55"/>
  <c r="K59" i="55" s="1"/>
  <c r="T58" i="55"/>
  <c r="Q58" i="55"/>
  <c r="Q64" i="55" s="1"/>
  <c r="J58" i="55"/>
  <c r="G58" i="55"/>
  <c r="S56" i="55"/>
  <c r="R56" i="55"/>
  <c r="P56" i="55"/>
  <c r="O56" i="55"/>
  <c r="N56" i="55"/>
  <c r="M56" i="55"/>
  <c r="I56" i="55"/>
  <c r="H56" i="55"/>
  <c r="F56" i="55"/>
  <c r="E56" i="55"/>
  <c r="D56" i="55"/>
  <c r="C56" i="55"/>
  <c r="T55" i="55"/>
  <c r="Q55" i="55"/>
  <c r="U55" i="55" s="1"/>
  <c r="J55" i="55"/>
  <c r="G55" i="55"/>
  <c r="K55" i="55" s="1"/>
  <c r="T54" i="55"/>
  <c r="Q54" i="55"/>
  <c r="U54" i="55" s="1"/>
  <c r="J54" i="55"/>
  <c r="G54" i="55"/>
  <c r="T53" i="55"/>
  <c r="Q53" i="55"/>
  <c r="J53" i="55"/>
  <c r="G53" i="55"/>
  <c r="T52" i="55"/>
  <c r="Q52" i="55"/>
  <c r="J52" i="55"/>
  <c r="G52" i="55"/>
  <c r="T51" i="55"/>
  <c r="Q51" i="55"/>
  <c r="J51" i="55"/>
  <c r="G51" i="55"/>
  <c r="T50" i="55"/>
  <c r="Q50" i="55"/>
  <c r="U50" i="55" s="1"/>
  <c r="J50" i="55"/>
  <c r="G50" i="55"/>
  <c r="G56" i="55" s="1"/>
  <c r="S48" i="55"/>
  <c r="R48" i="55"/>
  <c r="P48" i="55"/>
  <c r="O48" i="55"/>
  <c r="N48" i="55"/>
  <c r="M48" i="55"/>
  <c r="I48" i="55"/>
  <c r="H48" i="55"/>
  <c r="F48" i="55"/>
  <c r="E48" i="55"/>
  <c r="D48" i="55"/>
  <c r="C48" i="55"/>
  <c r="T47" i="55"/>
  <c r="Q47" i="55"/>
  <c r="U47" i="55" s="1"/>
  <c r="J47" i="55"/>
  <c r="G47" i="55"/>
  <c r="K47" i="55" s="1"/>
  <c r="T46" i="55"/>
  <c r="Q46" i="55"/>
  <c r="U46" i="55" s="1"/>
  <c r="J46" i="55"/>
  <c r="K46" i="55" s="1"/>
  <c r="G46" i="55"/>
  <c r="T45" i="55"/>
  <c r="Q45" i="55"/>
  <c r="U45" i="55" s="1"/>
  <c r="J45" i="55"/>
  <c r="G45" i="55"/>
  <c r="T44" i="55"/>
  <c r="Q44" i="55"/>
  <c r="J44" i="55"/>
  <c r="G44" i="55"/>
  <c r="K44" i="55" s="1"/>
  <c r="T43" i="55"/>
  <c r="Q43" i="55"/>
  <c r="J43" i="55"/>
  <c r="G43" i="55"/>
  <c r="T42" i="55"/>
  <c r="U42" i="55" s="1"/>
  <c r="Q42" i="55"/>
  <c r="J42" i="55"/>
  <c r="J48" i="55" s="1"/>
  <c r="G42" i="55"/>
  <c r="K42" i="55" s="1"/>
  <c r="S40" i="55"/>
  <c r="R40" i="55"/>
  <c r="P40" i="55"/>
  <c r="O40" i="55"/>
  <c r="N40" i="55"/>
  <c r="M40" i="55"/>
  <c r="I40" i="55"/>
  <c r="H40" i="55"/>
  <c r="F40" i="55"/>
  <c r="E40" i="55"/>
  <c r="D40" i="55"/>
  <c r="C40" i="55"/>
  <c r="T39" i="55"/>
  <c r="Q39" i="55"/>
  <c r="J39" i="55"/>
  <c r="G39" i="55"/>
  <c r="T38" i="55"/>
  <c r="Q38" i="55"/>
  <c r="J38" i="55"/>
  <c r="G38" i="55"/>
  <c r="K38" i="55" s="1"/>
  <c r="T37" i="55"/>
  <c r="Q37" i="55"/>
  <c r="K37" i="55"/>
  <c r="J37" i="55"/>
  <c r="G37" i="55"/>
  <c r="T36" i="55"/>
  <c r="Q36" i="55"/>
  <c r="U36" i="55" s="1"/>
  <c r="J36" i="55"/>
  <c r="G36" i="55"/>
  <c r="T35" i="55"/>
  <c r="Q35" i="55"/>
  <c r="J35" i="55"/>
  <c r="G35" i="55"/>
  <c r="K35" i="55" s="1"/>
  <c r="T34" i="55"/>
  <c r="Q34" i="55"/>
  <c r="J34" i="55"/>
  <c r="G34" i="55"/>
  <c r="S32" i="55"/>
  <c r="R32" i="55"/>
  <c r="P32" i="55"/>
  <c r="O32" i="55"/>
  <c r="N32" i="55"/>
  <c r="M32" i="55"/>
  <c r="I32" i="55"/>
  <c r="H32" i="55"/>
  <c r="F32" i="55"/>
  <c r="E32" i="55"/>
  <c r="D32" i="55"/>
  <c r="C32" i="55"/>
  <c r="T31" i="55"/>
  <c r="Q31" i="55"/>
  <c r="U31" i="55" s="1"/>
  <c r="J31" i="55"/>
  <c r="G31" i="55"/>
  <c r="T30" i="55"/>
  <c r="Q30" i="55"/>
  <c r="J30" i="55"/>
  <c r="G30" i="55"/>
  <c r="T29" i="55"/>
  <c r="Q29" i="55"/>
  <c r="U29" i="55" s="1"/>
  <c r="J29" i="55"/>
  <c r="G29" i="55"/>
  <c r="K29" i="55" s="1"/>
  <c r="T28" i="55"/>
  <c r="U28" i="55" s="1"/>
  <c r="Q28" i="55"/>
  <c r="J28" i="55"/>
  <c r="G28" i="55"/>
  <c r="K28" i="55" s="1"/>
  <c r="T27" i="55"/>
  <c r="Q27" i="55"/>
  <c r="U27" i="55" s="1"/>
  <c r="J27" i="55"/>
  <c r="G27" i="55"/>
  <c r="T26" i="55"/>
  <c r="Q26" i="55"/>
  <c r="J26" i="55"/>
  <c r="G26" i="55"/>
  <c r="S24" i="55"/>
  <c r="R24" i="55"/>
  <c r="P24" i="55"/>
  <c r="O24" i="55"/>
  <c r="O97" i="55" s="1"/>
  <c r="N24" i="55"/>
  <c r="M24" i="55"/>
  <c r="I24" i="55"/>
  <c r="H24" i="55"/>
  <c r="F24" i="55"/>
  <c r="E24" i="55"/>
  <c r="D24" i="55"/>
  <c r="C24" i="55"/>
  <c r="T23" i="55"/>
  <c r="Q23" i="55"/>
  <c r="J23" i="55"/>
  <c r="G23" i="55"/>
  <c r="K23" i="55" s="1"/>
  <c r="U22" i="55"/>
  <c r="T22" i="55"/>
  <c r="Q22" i="55"/>
  <c r="J22" i="55"/>
  <c r="G22" i="55"/>
  <c r="T21" i="55"/>
  <c r="Q21" i="55"/>
  <c r="J21" i="55"/>
  <c r="G21" i="55"/>
  <c r="K21" i="55" s="1"/>
  <c r="T20" i="55"/>
  <c r="Q20" i="55"/>
  <c r="J20" i="55"/>
  <c r="K20" i="55" s="1"/>
  <c r="G20" i="55"/>
  <c r="T19" i="55"/>
  <c r="Q19" i="55"/>
  <c r="J19" i="55"/>
  <c r="G19" i="55"/>
  <c r="K19" i="55" s="1"/>
  <c r="T18" i="55"/>
  <c r="Q18" i="55"/>
  <c r="U18" i="55" s="1"/>
  <c r="J18" i="55"/>
  <c r="G18" i="55"/>
  <c r="S16" i="55"/>
  <c r="R16" i="55"/>
  <c r="P16" i="55"/>
  <c r="O16" i="55"/>
  <c r="N16" i="55"/>
  <c r="M16" i="55"/>
  <c r="M97" i="55" s="1"/>
  <c r="I16" i="55"/>
  <c r="H16" i="55"/>
  <c r="H97" i="55" s="1"/>
  <c r="F16" i="55"/>
  <c r="E16" i="55"/>
  <c r="D16" i="55"/>
  <c r="C16" i="55"/>
  <c r="T15" i="55"/>
  <c r="Q15" i="55"/>
  <c r="U15" i="55" s="1"/>
  <c r="J15" i="55"/>
  <c r="K15" i="55" s="1"/>
  <c r="G15" i="55"/>
  <c r="T14" i="55"/>
  <c r="Q14" i="55"/>
  <c r="J14" i="55"/>
  <c r="G14" i="55"/>
  <c r="T13" i="55"/>
  <c r="Q13" i="55"/>
  <c r="J13" i="55"/>
  <c r="G13" i="55"/>
  <c r="T12" i="55"/>
  <c r="Q12" i="55"/>
  <c r="J12" i="55"/>
  <c r="G12" i="55"/>
  <c r="T11" i="55"/>
  <c r="Q11" i="55"/>
  <c r="K11" i="55"/>
  <c r="J11" i="55"/>
  <c r="G11" i="55"/>
  <c r="U10" i="55"/>
  <c r="T10" i="55"/>
  <c r="Q10" i="55"/>
  <c r="K10" i="55"/>
  <c r="J10" i="55"/>
  <c r="G10" i="55"/>
  <c r="X84" i="34"/>
  <c r="U97" i="34"/>
  <c r="T97" i="34"/>
  <c r="R97" i="34"/>
  <c r="Q97" i="34"/>
  <c r="O97" i="34"/>
  <c r="N97" i="34"/>
  <c r="V96" i="34"/>
  <c r="S96" i="34"/>
  <c r="P96" i="34"/>
  <c r="V95" i="34"/>
  <c r="S95" i="34"/>
  <c r="P95" i="34"/>
  <c r="W95" i="34" s="1"/>
  <c r="X95" i="34" s="1"/>
  <c r="V94" i="34"/>
  <c r="S94" i="34"/>
  <c r="P94" i="34"/>
  <c r="W94" i="34" s="1"/>
  <c r="V93" i="34"/>
  <c r="V97" i="34" s="1"/>
  <c r="S93" i="34"/>
  <c r="P93" i="34"/>
  <c r="V92" i="34"/>
  <c r="S92" i="34"/>
  <c r="P92" i="34"/>
  <c r="W92" i="34" s="1"/>
  <c r="V91" i="34"/>
  <c r="S91" i="34"/>
  <c r="S97" i="34" s="1"/>
  <c r="P91" i="34"/>
  <c r="U89" i="34"/>
  <c r="T89" i="34"/>
  <c r="R89" i="34"/>
  <c r="Q89" i="34"/>
  <c r="O89" i="34"/>
  <c r="N89" i="34"/>
  <c r="V88" i="34"/>
  <c r="S88" i="34"/>
  <c r="P88" i="34"/>
  <c r="V87" i="34"/>
  <c r="S87" i="34"/>
  <c r="P87" i="34"/>
  <c r="W87" i="34" s="1"/>
  <c r="X87" i="34" s="1"/>
  <c r="V86" i="34"/>
  <c r="S86" i="34"/>
  <c r="P86" i="34"/>
  <c r="W86" i="34" s="1"/>
  <c r="V85" i="34"/>
  <c r="S85" i="34"/>
  <c r="P85" i="34"/>
  <c r="V84" i="34"/>
  <c r="S84" i="34"/>
  <c r="P84" i="34"/>
  <c r="W84" i="34" s="1"/>
  <c r="V83" i="34"/>
  <c r="V89" i="34" s="1"/>
  <c r="S83" i="34"/>
  <c r="P83" i="34"/>
  <c r="U81" i="34"/>
  <c r="T81" i="34"/>
  <c r="R81" i="34"/>
  <c r="Q81" i="34"/>
  <c r="O81" i="34"/>
  <c r="N81" i="34"/>
  <c r="V80" i="34"/>
  <c r="S80" i="34"/>
  <c r="P80" i="34"/>
  <c r="V79" i="34"/>
  <c r="S79" i="34"/>
  <c r="P79" i="34"/>
  <c r="W79" i="34" s="1"/>
  <c r="V78" i="34"/>
  <c r="S78" i="34"/>
  <c r="P78" i="34"/>
  <c r="V77" i="34"/>
  <c r="S77" i="34"/>
  <c r="P77" i="34"/>
  <c r="V76" i="34"/>
  <c r="S76" i="34"/>
  <c r="P76" i="34"/>
  <c r="W76" i="34" s="1"/>
  <c r="V75" i="34"/>
  <c r="V81" i="34" s="1"/>
  <c r="S75" i="34"/>
  <c r="S81" i="34" s="1"/>
  <c r="P75" i="34"/>
  <c r="U73" i="34"/>
  <c r="T73" i="34"/>
  <c r="R73" i="34"/>
  <c r="Q73" i="34"/>
  <c r="O73" i="34"/>
  <c r="N73" i="34"/>
  <c r="V72" i="34"/>
  <c r="S72" i="34"/>
  <c r="P72" i="34"/>
  <c r="V71" i="34"/>
  <c r="S71" i="34"/>
  <c r="P71" i="34"/>
  <c r="W71" i="34" s="1"/>
  <c r="V70" i="34"/>
  <c r="S70" i="34"/>
  <c r="P70" i="34"/>
  <c r="V69" i="34"/>
  <c r="S69" i="34"/>
  <c r="P69" i="34"/>
  <c r="W69" i="34" s="1"/>
  <c r="V68" i="34"/>
  <c r="S68" i="34"/>
  <c r="P68" i="34"/>
  <c r="W68" i="34" s="1"/>
  <c r="V67" i="34"/>
  <c r="V73" i="34" s="1"/>
  <c r="S67" i="34"/>
  <c r="P67" i="34"/>
  <c r="U65" i="34"/>
  <c r="T65" i="34"/>
  <c r="R65" i="34"/>
  <c r="Q65" i="34"/>
  <c r="O65" i="34"/>
  <c r="N65" i="34"/>
  <c r="V64" i="34"/>
  <c r="S64" i="34"/>
  <c r="P64" i="34"/>
  <c r="W64" i="34" s="1"/>
  <c r="V63" i="34"/>
  <c r="S63" i="34"/>
  <c r="P63" i="34"/>
  <c r="W63" i="34" s="1"/>
  <c r="V62" i="34"/>
  <c r="S62" i="34"/>
  <c r="P62" i="34"/>
  <c r="V61" i="34"/>
  <c r="S61" i="34"/>
  <c r="P61" i="34"/>
  <c r="W61" i="34" s="1"/>
  <c r="V60" i="34"/>
  <c r="S60" i="34"/>
  <c r="P60" i="34"/>
  <c r="V59" i="34"/>
  <c r="V65" i="34" s="1"/>
  <c r="S59" i="34"/>
  <c r="P59" i="34"/>
  <c r="U57" i="34"/>
  <c r="T57" i="34"/>
  <c r="R57" i="34"/>
  <c r="Q57" i="34"/>
  <c r="O57" i="34"/>
  <c r="N57" i="34"/>
  <c r="V56" i="34"/>
  <c r="S56" i="34"/>
  <c r="P56" i="34"/>
  <c r="W56" i="34" s="1"/>
  <c r="V55" i="34"/>
  <c r="S55" i="34"/>
  <c r="P55" i="34"/>
  <c r="V54" i="34"/>
  <c r="S54" i="34"/>
  <c r="P54" i="34"/>
  <c r="W54" i="34" s="1"/>
  <c r="V53" i="34"/>
  <c r="S53" i="34"/>
  <c r="P53" i="34"/>
  <c r="W53" i="34" s="1"/>
  <c r="V52" i="34"/>
  <c r="S52" i="34"/>
  <c r="P52" i="34"/>
  <c r="V51" i="34"/>
  <c r="S51" i="34"/>
  <c r="P51" i="34"/>
  <c r="W51" i="34" s="1"/>
  <c r="U49" i="34"/>
  <c r="T49" i="34"/>
  <c r="R49" i="34"/>
  <c r="Q49" i="34"/>
  <c r="O49" i="34"/>
  <c r="N49" i="34"/>
  <c r="V48" i="34"/>
  <c r="S48" i="34"/>
  <c r="P48" i="34"/>
  <c r="W48" i="34" s="1"/>
  <c r="V47" i="34"/>
  <c r="S47" i="34"/>
  <c r="P47" i="34"/>
  <c r="V46" i="34"/>
  <c r="S46" i="34"/>
  <c r="P46" i="34"/>
  <c r="W46" i="34" s="1"/>
  <c r="V45" i="34"/>
  <c r="S45" i="34"/>
  <c r="P45" i="34"/>
  <c r="W45" i="34" s="1"/>
  <c r="V44" i="34"/>
  <c r="S44" i="34"/>
  <c r="P44" i="34"/>
  <c r="V43" i="34"/>
  <c r="V49" i="34" s="1"/>
  <c r="S43" i="34"/>
  <c r="P43" i="34"/>
  <c r="U41" i="34"/>
  <c r="T41" i="34"/>
  <c r="R41" i="34"/>
  <c r="Q41" i="34"/>
  <c r="O41" i="34"/>
  <c r="N41" i="34"/>
  <c r="V40" i="34"/>
  <c r="S40" i="34"/>
  <c r="P40" i="34"/>
  <c r="W40" i="34" s="1"/>
  <c r="V39" i="34"/>
  <c r="S39" i="34"/>
  <c r="P39" i="34"/>
  <c r="V38" i="34"/>
  <c r="S38" i="34"/>
  <c r="P38" i="34"/>
  <c r="W38" i="34" s="1"/>
  <c r="V37" i="34"/>
  <c r="S37" i="34"/>
  <c r="P37" i="34"/>
  <c r="V36" i="34"/>
  <c r="S36" i="34"/>
  <c r="P36" i="34"/>
  <c r="V35" i="34"/>
  <c r="S35" i="34"/>
  <c r="P35" i="34"/>
  <c r="W35" i="34" s="1"/>
  <c r="U33" i="34"/>
  <c r="T33" i="34"/>
  <c r="R33" i="34"/>
  <c r="Q33" i="34"/>
  <c r="O33" i="34"/>
  <c r="N33" i="34"/>
  <c r="V32" i="34"/>
  <c r="S32" i="34"/>
  <c r="P32" i="34"/>
  <c r="V31" i="34"/>
  <c r="S31" i="34"/>
  <c r="P31" i="34"/>
  <c r="V30" i="34"/>
  <c r="S30" i="34"/>
  <c r="P30" i="34"/>
  <c r="W30" i="34" s="1"/>
  <c r="V29" i="34"/>
  <c r="V33" i="34" s="1"/>
  <c r="S29" i="34"/>
  <c r="P29" i="34"/>
  <c r="V28" i="34"/>
  <c r="S28" i="34"/>
  <c r="P28" i="34"/>
  <c r="W28" i="34" s="1"/>
  <c r="V27" i="34"/>
  <c r="S27" i="34"/>
  <c r="S33" i="34" s="1"/>
  <c r="P27" i="34"/>
  <c r="U25" i="34"/>
  <c r="T25" i="34"/>
  <c r="R25" i="34"/>
  <c r="Q25" i="34"/>
  <c r="O25" i="34"/>
  <c r="N25" i="34"/>
  <c r="V24" i="34"/>
  <c r="S24" i="34"/>
  <c r="P24" i="34"/>
  <c r="V23" i="34"/>
  <c r="S23" i="34"/>
  <c r="P23" i="34"/>
  <c r="W23" i="34" s="1"/>
  <c r="V22" i="34"/>
  <c r="S22" i="34"/>
  <c r="P22" i="34"/>
  <c r="W22" i="34" s="1"/>
  <c r="V21" i="34"/>
  <c r="S21" i="34"/>
  <c r="P21" i="34"/>
  <c r="V20" i="34"/>
  <c r="S20" i="34"/>
  <c r="P20" i="34"/>
  <c r="W20" i="34" s="1"/>
  <c r="V19" i="34"/>
  <c r="V25" i="34" s="1"/>
  <c r="S19" i="34"/>
  <c r="P19" i="34"/>
  <c r="U17" i="34"/>
  <c r="T17" i="34"/>
  <c r="R17" i="34"/>
  <c r="Q17" i="34"/>
  <c r="O17" i="34"/>
  <c r="O98" i="34" s="1"/>
  <c r="N17" i="34"/>
  <c r="V16" i="34"/>
  <c r="S16" i="34"/>
  <c r="P16" i="34"/>
  <c r="V15" i="34"/>
  <c r="S15" i="34"/>
  <c r="P15" i="34"/>
  <c r="W15" i="34" s="1"/>
  <c r="V14" i="34"/>
  <c r="S14" i="34"/>
  <c r="P14" i="34"/>
  <c r="V13" i="34"/>
  <c r="S13" i="34"/>
  <c r="P13" i="34"/>
  <c r="V12" i="34"/>
  <c r="S12" i="34"/>
  <c r="P12" i="34"/>
  <c r="W12" i="34" s="1"/>
  <c r="V11" i="34"/>
  <c r="V17" i="34" s="1"/>
  <c r="S11" i="34"/>
  <c r="S17" i="34" s="1"/>
  <c r="P11" i="34"/>
  <c r="J97" i="34"/>
  <c r="I97" i="34"/>
  <c r="G97" i="34"/>
  <c r="F97" i="34"/>
  <c r="D97" i="34"/>
  <c r="C97" i="34"/>
  <c r="K96" i="34"/>
  <c r="H96" i="34"/>
  <c r="E96" i="34"/>
  <c r="L96" i="34" s="1"/>
  <c r="K95" i="34"/>
  <c r="H95" i="34"/>
  <c r="E95" i="34"/>
  <c r="L95" i="34" s="1"/>
  <c r="K94" i="34"/>
  <c r="H94" i="34"/>
  <c r="E94" i="34"/>
  <c r="K93" i="34"/>
  <c r="H93" i="34"/>
  <c r="E93" i="34"/>
  <c r="L93" i="34" s="1"/>
  <c r="K92" i="34"/>
  <c r="H92" i="34"/>
  <c r="E92" i="34"/>
  <c r="K91" i="34"/>
  <c r="K97" i="34" s="1"/>
  <c r="H91" i="34"/>
  <c r="E91" i="34"/>
  <c r="J89" i="34"/>
  <c r="I89" i="34"/>
  <c r="G89" i="34"/>
  <c r="F89" i="34"/>
  <c r="D89" i="34"/>
  <c r="C89" i="34"/>
  <c r="K88" i="34"/>
  <c r="H88" i="34"/>
  <c r="E88" i="34"/>
  <c r="L88" i="34" s="1"/>
  <c r="K87" i="34"/>
  <c r="L87" i="34" s="1"/>
  <c r="H87" i="34"/>
  <c r="E87" i="34"/>
  <c r="K86" i="34"/>
  <c r="H86" i="34"/>
  <c r="E86" i="34"/>
  <c r="K85" i="34"/>
  <c r="H85" i="34"/>
  <c r="E85" i="34"/>
  <c r="E89" i="34" s="1"/>
  <c r="K84" i="34"/>
  <c r="L84" i="34" s="1"/>
  <c r="H84" i="34"/>
  <c r="E84" i="34"/>
  <c r="K83" i="34"/>
  <c r="L83" i="34" s="1"/>
  <c r="H83" i="34"/>
  <c r="E83" i="34"/>
  <c r="S96" i="49"/>
  <c r="R96" i="49"/>
  <c r="P96" i="49"/>
  <c r="O96" i="49"/>
  <c r="N96" i="49"/>
  <c r="M96" i="49"/>
  <c r="I96" i="49"/>
  <c r="H96" i="49"/>
  <c r="F96" i="49"/>
  <c r="E96" i="49"/>
  <c r="D96" i="49"/>
  <c r="C96" i="49"/>
  <c r="T95" i="49"/>
  <c r="Q95" i="49"/>
  <c r="U95" i="49" s="1"/>
  <c r="J95" i="49"/>
  <c r="G95" i="49"/>
  <c r="K95" i="49" s="1"/>
  <c r="T94" i="49"/>
  <c r="Q94" i="49"/>
  <c r="J94" i="49"/>
  <c r="G94" i="49"/>
  <c r="T93" i="49"/>
  <c r="U93" i="49" s="1"/>
  <c r="V93" i="49" s="1"/>
  <c r="Q93" i="49"/>
  <c r="J93" i="49"/>
  <c r="G93" i="49"/>
  <c r="K93" i="49" s="1"/>
  <c r="T92" i="49"/>
  <c r="Q92" i="49"/>
  <c r="J92" i="49"/>
  <c r="G92" i="49"/>
  <c r="T91" i="49"/>
  <c r="Q91" i="49"/>
  <c r="J91" i="49"/>
  <c r="G91" i="49"/>
  <c r="K91" i="49" s="1"/>
  <c r="U90" i="49"/>
  <c r="T90" i="49"/>
  <c r="Q90" i="49"/>
  <c r="J90" i="49"/>
  <c r="G90" i="49"/>
  <c r="S88" i="49"/>
  <c r="R88" i="49"/>
  <c r="P88" i="49"/>
  <c r="O88" i="49"/>
  <c r="N88" i="49"/>
  <c r="M88" i="49"/>
  <c r="I88" i="49"/>
  <c r="H88" i="49"/>
  <c r="F88" i="49"/>
  <c r="E88" i="49"/>
  <c r="D88" i="49"/>
  <c r="C88" i="49"/>
  <c r="T87" i="49"/>
  <c r="Q87" i="49"/>
  <c r="J87" i="49"/>
  <c r="G87" i="49"/>
  <c r="T86" i="49"/>
  <c r="Q86" i="49"/>
  <c r="J86" i="49"/>
  <c r="G86" i="49"/>
  <c r="T85" i="49"/>
  <c r="Q85" i="49"/>
  <c r="J85" i="49"/>
  <c r="G85" i="49"/>
  <c r="T84" i="49"/>
  <c r="Q84" i="49"/>
  <c r="U84" i="49" s="1"/>
  <c r="J84" i="49"/>
  <c r="G84" i="49"/>
  <c r="K84" i="49" s="1"/>
  <c r="U83" i="49"/>
  <c r="T83" i="49"/>
  <c r="Q83" i="49"/>
  <c r="J83" i="49"/>
  <c r="G83" i="49"/>
  <c r="T82" i="49"/>
  <c r="Q82" i="49"/>
  <c r="J82" i="49"/>
  <c r="G82" i="49"/>
  <c r="C26" i="2"/>
  <c r="C42" i="2"/>
  <c r="X39" i="56" l="1"/>
  <c r="X48" i="56"/>
  <c r="X44" i="56"/>
  <c r="X64" i="56"/>
  <c r="X77" i="56"/>
  <c r="T96" i="49"/>
  <c r="H97" i="34"/>
  <c r="L94" i="34"/>
  <c r="X94" i="34" s="1"/>
  <c r="W16" i="34"/>
  <c r="U98" i="34"/>
  <c r="W21" i="34"/>
  <c r="W39" i="34"/>
  <c r="P41" i="34"/>
  <c r="W44" i="34"/>
  <c r="V57" i="34"/>
  <c r="S65" i="34"/>
  <c r="W62" i="34"/>
  <c r="W67" i="34"/>
  <c r="W80" i="34"/>
  <c r="W85" i="34"/>
  <c r="X85" i="34" s="1"/>
  <c r="G16" i="55"/>
  <c r="U14" i="55"/>
  <c r="E97" i="55"/>
  <c r="R97" i="55"/>
  <c r="V28" i="55"/>
  <c r="T48" i="55"/>
  <c r="V55" i="55"/>
  <c r="V60" i="55"/>
  <c r="T80" i="55"/>
  <c r="V84" i="55"/>
  <c r="T96" i="55"/>
  <c r="K17" i="56"/>
  <c r="O98" i="56"/>
  <c r="K25" i="56"/>
  <c r="Q98" i="56"/>
  <c r="S33" i="56"/>
  <c r="L31" i="56"/>
  <c r="L36" i="56"/>
  <c r="X36" i="56" s="1"/>
  <c r="K49" i="56"/>
  <c r="P57" i="56"/>
  <c r="L68" i="56"/>
  <c r="W75" i="56"/>
  <c r="W76" i="56"/>
  <c r="X76" i="56" s="1"/>
  <c r="W80" i="56"/>
  <c r="S97" i="56"/>
  <c r="X56" i="56"/>
  <c r="K87" i="49"/>
  <c r="K90" i="49"/>
  <c r="K92" i="49"/>
  <c r="L86" i="34"/>
  <c r="X86" i="34" s="1"/>
  <c r="W11" i="34"/>
  <c r="W24" i="34"/>
  <c r="T98" i="34"/>
  <c r="W29" i="34"/>
  <c r="W47" i="34"/>
  <c r="W52" i="34"/>
  <c r="W57" i="34" s="1"/>
  <c r="S73" i="34"/>
  <c r="W70" i="34"/>
  <c r="W75" i="34"/>
  <c r="W88" i="34"/>
  <c r="X88" i="34" s="1"/>
  <c r="W93" i="34"/>
  <c r="X93" i="34" s="1"/>
  <c r="U19" i="55"/>
  <c r="V19" i="55" s="1"/>
  <c r="J32" i="55"/>
  <c r="K43" i="55"/>
  <c r="K45" i="55"/>
  <c r="U51" i="55"/>
  <c r="U53" i="55"/>
  <c r="J64" i="55"/>
  <c r="T72" i="55"/>
  <c r="K75" i="55"/>
  <c r="K77" i="55"/>
  <c r="K91" i="55"/>
  <c r="K94" i="55"/>
  <c r="W11" i="56"/>
  <c r="C98" i="56"/>
  <c r="P17" i="56"/>
  <c r="W43" i="56"/>
  <c r="S57" i="56"/>
  <c r="L56" i="56"/>
  <c r="L61" i="56"/>
  <c r="S81" i="56"/>
  <c r="L77" i="56"/>
  <c r="K89" i="56"/>
  <c r="W95" i="56"/>
  <c r="X95" i="56" s="1"/>
  <c r="P73" i="34"/>
  <c r="G88" i="49"/>
  <c r="U85" i="49"/>
  <c r="U87" i="49"/>
  <c r="L92" i="34"/>
  <c r="X92" i="34" s="1"/>
  <c r="W14" i="34"/>
  <c r="W19" i="34"/>
  <c r="W32" i="34"/>
  <c r="W37" i="34"/>
  <c r="W55" i="34"/>
  <c r="P57" i="34"/>
  <c r="W60" i="34"/>
  <c r="W78" i="34"/>
  <c r="W83" i="34"/>
  <c r="X83" i="34" s="1"/>
  <c r="W96" i="34"/>
  <c r="X96" i="34" s="1"/>
  <c r="U23" i="55"/>
  <c r="V23" i="55" s="1"/>
  <c r="K85" i="55"/>
  <c r="X14" i="56"/>
  <c r="L24" i="56"/>
  <c r="L54" i="56"/>
  <c r="W63" i="56"/>
  <c r="X63" i="56" s="1"/>
  <c r="L72" i="56"/>
  <c r="U94" i="49"/>
  <c r="N98" i="34"/>
  <c r="S25" i="34"/>
  <c r="W27" i="34"/>
  <c r="S89" i="34"/>
  <c r="W91" i="34"/>
  <c r="U11" i="55"/>
  <c r="U16" i="55" s="1"/>
  <c r="U13" i="55"/>
  <c r="K22" i="55"/>
  <c r="U30" i="55"/>
  <c r="V30" i="55" s="1"/>
  <c r="U43" i="55"/>
  <c r="U48" i="55" s="1"/>
  <c r="K52" i="55"/>
  <c r="K54" i="55"/>
  <c r="U75" i="55"/>
  <c r="U94" i="55"/>
  <c r="V94" i="55" s="1"/>
  <c r="X12" i="56"/>
  <c r="R98" i="56"/>
  <c r="X21" i="56"/>
  <c r="X31" i="56"/>
  <c r="L59" i="56"/>
  <c r="L65" i="56" s="1"/>
  <c r="X68" i="56"/>
  <c r="S89" i="56"/>
  <c r="L91" i="56"/>
  <c r="L97" i="56" s="1"/>
  <c r="Q88" i="55"/>
  <c r="T88" i="49"/>
  <c r="Q98" i="34"/>
  <c r="S41" i="34"/>
  <c r="W43" i="34"/>
  <c r="K14" i="55"/>
  <c r="N97" i="55"/>
  <c r="G40" i="55"/>
  <c r="T56" i="55"/>
  <c r="U52" i="55"/>
  <c r="U69" i="55"/>
  <c r="V69" i="55" s="1"/>
  <c r="G80" i="55"/>
  <c r="T88" i="55"/>
  <c r="G96" i="55"/>
  <c r="I98" i="56"/>
  <c r="H25" i="56"/>
  <c r="H33" i="56"/>
  <c r="P41" i="56"/>
  <c r="W54" i="56"/>
  <c r="X54" i="56" s="1"/>
  <c r="W67" i="56"/>
  <c r="W72" i="56"/>
  <c r="E81" i="56"/>
  <c r="L80" i="56"/>
  <c r="W88" i="56"/>
  <c r="H97" i="56"/>
  <c r="X93" i="56"/>
  <c r="W94" i="56"/>
  <c r="X94" i="56" s="1"/>
  <c r="V84" i="49"/>
  <c r="L85" i="34"/>
  <c r="L89" i="34" s="1"/>
  <c r="R98" i="34"/>
  <c r="P25" i="34"/>
  <c r="V41" i="34"/>
  <c r="V98" i="34" s="1"/>
  <c r="S49" i="34"/>
  <c r="P89" i="34"/>
  <c r="C97" i="55"/>
  <c r="U37" i="55"/>
  <c r="Q48" i="55"/>
  <c r="Q80" i="55"/>
  <c r="U82" i="55"/>
  <c r="U88" i="55" s="1"/>
  <c r="J96" i="55"/>
  <c r="E17" i="56"/>
  <c r="W35" i="56"/>
  <c r="K57" i="56"/>
  <c r="V65" i="56"/>
  <c r="H89" i="56"/>
  <c r="K97" i="56"/>
  <c r="L95" i="56"/>
  <c r="H89" i="34"/>
  <c r="L91" i="34"/>
  <c r="L97" i="34" s="1"/>
  <c r="W13" i="34"/>
  <c r="W31" i="34"/>
  <c r="W36" i="34"/>
  <c r="S57" i="34"/>
  <c r="W59" i="34"/>
  <c r="W72" i="34"/>
  <c r="W77" i="34"/>
  <c r="D97" i="55"/>
  <c r="P97" i="55"/>
  <c r="F97" i="55"/>
  <c r="S97" i="55"/>
  <c r="K34" i="55"/>
  <c r="K40" i="55" s="1"/>
  <c r="U44" i="55"/>
  <c r="V44" i="55" s="1"/>
  <c r="K51" i="55"/>
  <c r="K53" i="55"/>
  <c r="U61" i="55"/>
  <c r="U63" i="55"/>
  <c r="K70" i="55"/>
  <c r="U76" i="55"/>
  <c r="U80" i="55" s="1"/>
  <c r="Q96" i="55"/>
  <c r="V93" i="55"/>
  <c r="X22" i="56"/>
  <c r="X40" i="56"/>
  <c r="L51" i="56"/>
  <c r="L57" i="56" s="1"/>
  <c r="S65" i="56"/>
  <c r="V73" i="56"/>
  <c r="X71" i="56"/>
  <c r="K81" i="56"/>
  <c r="E89" i="56"/>
  <c r="V97" i="56"/>
  <c r="V94" i="49"/>
  <c r="Q96" i="49"/>
  <c r="V95" i="49"/>
  <c r="K96" i="49"/>
  <c r="J88" i="49"/>
  <c r="K83" i="49"/>
  <c r="U86" i="49"/>
  <c r="V86" i="49" s="1"/>
  <c r="Q88" i="49"/>
  <c r="K85" i="49"/>
  <c r="V85" i="49" s="1"/>
  <c r="K86" i="49"/>
  <c r="K94" i="49"/>
  <c r="V83" i="49"/>
  <c r="U96" i="49"/>
  <c r="V96" i="49" s="1"/>
  <c r="U91" i="49"/>
  <c r="V91" i="49" s="1"/>
  <c r="U92" i="49"/>
  <c r="V92" i="49" s="1"/>
  <c r="V78" i="55"/>
  <c r="V14" i="55"/>
  <c r="V46" i="55"/>
  <c r="V51" i="55"/>
  <c r="T16" i="55"/>
  <c r="U20" i="55"/>
  <c r="V20" i="55" s="1"/>
  <c r="T32" i="55"/>
  <c r="V47" i="55"/>
  <c r="Q56" i="55"/>
  <c r="V52" i="55"/>
  <c r="T64" i="55"/>
  <c r="V75" i="55"/>
  <c r="V79" i="55"/>
  <c r="U56" i="55"/>
  <c r="Q16" i="55"/>
  <c r="K12" i="55"/>
  <c r="K30" i="55"/>
  <c r="U38" i="55"/>
  <c r="V38" i="55" s="1"/>
  <c r="U39" i="55"/>
  <c r="G64" i="55"/>
  <c r="K62" i="55"/>
  <c r="K63" i="55"/>
  <c r="U70" i="55"/>
  <c r="U71" i="55"/>
  <c r="V37" i="55"/>
  <c r="J16" i="55"/>
  <c r="V15" i="55"/>
  <c r="J24" i="55"/>
  <c r="V29" i="55"/>
  <c r="K39" i="55"/>
  <c r="J56" i="55"/>
  <c r="V61" i="55"/>
  <c r="U62" i="55"/>
  <c r="J72" i="55"/>
  <c r="G72" i="55"/>
  <c r="K68" i="55"/>
  <c r="K71" i="55"/>
  <c r="W59" i="56"/>
  <c r="P65" i="56"/>
  <c r="W17" i="56"/>
  <c r="S17" i="56"/>
  <c r="J98" i="56"/>
  <c r="V25" i="56"/>
  <c r="P81" i="56"/>
  <c r="V89" i="56"/>
  <c r="X87" i="56"/>
  <c r="H17" i="56"/>
  <c r="L15" i="56"/>
  <c r="X15" i="56" s="1"/>
  <c r="F98" i="56"/>
  <c r="W25" i="56"/>
  <c r="X19" i="56"/>
  <c r="W20" i="56"/>
  <c r="K33" i="56"/>
  <c r="X28" i="56"/>
  <c r="W29" i="56"/>
  <c r="E33" i="56"/>
  <c r="E41" i="56"/>
  <c r="X35" i="56"/>
  <c r="X37" i="56"/>
  <c r="W38" i="56"/>
  <c r="S41" i="56"/>
  <c r="E49" i="56"/>
  <c r="E98" i="56" s="1"/>
  <c r="S49" i="56"/>
  <c r="X46" i="56"/>
  <c r="W47" i="56"/>
  <c r="P49" i="56"/>
  <c r="V57" i="56"/>
  <c r="H81" i="56"/>
  <c r="V81" i="56"/>
  <c r="X83" i="56"/>
  <c r="W84" i="56"/>
  <c r="L88" i="56"/>
  <c r="G98" i="56"/>
  <c r="N98" i="56"/>
  <c r="E25" i="56"/>
  <c r="P25" i="56"/>
  <c r="L20" i="56"/>
  <c r="L25" i="56" s="1"/>
  <c r="X23" i="56"/>
  <c r="W24" i="56"/>
  <c r="X24" i="56" s="1"/>
  <c r="D98" i="56"/>
  <c r="U98" i="56"/>
  <c r="W27" i="56"/>
  <c r="P33" i="56"/>
  <c r="L29" i="56"/>
  <c r="L33" i="56" s="1"/>
  <c r="X32" i="56"/>
  <c r="H41" i="56"/>
  <c r="L35" i="56"/>
  <c r="V41" i="56"/>
  <c r="L38" i="56"/>
  <c r="H49" i="56"/>
  <c r="V49" i="56"/>
  <c r="L47" i="56"/>
  <c r="X51" i="56"/>
  <c r="W52" i="56"/>
  <c r="X52" i="56" s="1"/>
  <c r="K65" i="56"/>
  <c r="X60" i="56"/>
  <c r="W61" i="56"/>
  <c r="X61" i="56" s="1"/>
  <c r="E65" i="56"/>
  <c r="E73" i="56"/>
  <c r="X69" i="56"/>
  <c r="W70" i="56"/>
  <c r="X70" i="56" s="1"/>
  <c r="X78" i="56"/>
  <c r="W79" i="56"/>
  <c r="X79" i="56" s="1"/>
  <c r="P89" i="56"/>
  <c r="L84" i="56"/>
  <c r="L89" i="56" s="1"/>
  <c r="E97" i="56"/>
  <c r="L11" i="56"/>
  <c r="L17" i="56" s="1"/>
  <c r="L43" i="56"/>
  <c r="P73" i="56"/>
  <c r="L75" i="56"/>
  <c r="L81" i="56" s="1"/>
  <c r="L67" i="56"/>
  <c r="L73" i="56" s="1"/>
  <c r="P97" i="56"/>
  <c r="V22" i="55"/>
  <c r="T40" i="55"/>
  <c r="V54" i="55"/>
  <c r="V86" i="55"/>
  <c r="V10" i="55"/>
  <c r="U12" i="55"/>
  <c r="V12" i="55" s="1"/>
  <c r="Q24" i="55"/>
  <c r="G32" i="55"/>
  <c r="K26" i="55"/>
  <c r="K27" i="55"/>
  <c r="V27" i="55" s="1"/>
  <c r="J40" i="55"/>
  <c r="K36" i="55"/>
  <c r="V36" i="55"/>
  <c r="V68" i="55"/>
  <c r="V45" i="55"/>
  <c r="V77" i="55"/>
  <c r="I97" i="55"/>
  <c r="T24" i="55"/>
  <c r="U21" i="55"/>
  <c r="V21" i="55" s="1"/>
  <c r="K31" i="55"/>
  <c r="V31" i="55" s="1"/>
  <c r="V53" i="55"/>
  <c r="V85" i="55"/>
  <c r="K13" i="55"/>
  <c r="K16" i="55" s="1"/>
  <c r="G24" i="55"/>
  <c r="Q32" i="55"/>
  <c r="Q40" i="55"/>
  <c r="U34" i="55"/>
  <c r="U35" i="55"/>
  <c r="V35" i="55" s="1"/>
  <c r="K48" i="55"/>
  <c r="V59" i="55"/>
  <c r="V63" i="55"/>
  <c r="V66" i="55"/>
  <c r="V91" i="55"/>
  <c r="V95" i="55"/>
  <c r="V42" i="55"/>
  <c r="Q72" i="55"/>
  <c r="K18" i="55"/>
  <c r="K24" i="55" s="1"/>
  <c r="U26" i="55"/>
  <c r="K50" i="55"/>
  <c r="K56" i="55" s="1"/>
  <c r="V56" i="55" s="1"/>
  <c r="U58" i="55"/>
  <c r="K82" i="55"/>
  <c r="U90" i="55"/>
  <c r="G48" i="55"/>
  <c r="V74" i="55"/>
  <c r="K58" i="55"/>
  <c r="K64" i="55" s="1"/>
  <c r="K67" i="55"/>
  <c r="V67" i="55" s="1"/>
  <c r="K76" i="55"/>
  <c r="K90" i="55"/>
  <c r="K96" i="55" s="1"/>
  <c r="W17" i="34"/>
  <c r="W49" i="34"/>
  <c r="W81" i="34"/>
  <c r="S98" i="34"/>
  <c r="W25" i="34"/>
  <c r="W89" i="34"/>
  <c r="W97" i="34"/>
  <c r="P17" i="34"/>
  <c r="P33" i="34"/>
  <c r="P49" i="34"/>
  <c r="P65" i="34"/>
  <c r="P81" i="34"/>
  <c r="P97" i="34"/>
  <c r="E97" i="34"/>
  <c r="K89" i="34"/>
  <c r="J96" i="49"/>
  <c r="V90" i="49"/>
  <c r="G96" i="49"/>
  <c r="V87" i="49"/>
  <c r="U82" i="49"/>
  <c r="K82" i="49"/>
  <c r="S80" i="49"/>
  <c r="R80" i="49"/>
  <c r="P80" i="49"/>
  <c r="O80" i="49"/>
  <c r="N80" i="49"/>
  <c r="M80" i="49"/>
  <c r="T79" i="49"/>
  <c r="Q79" i="49"/>
  <c r="T78" i="49"/>
  <c r="Q78" i="49"/>
  <c r="T77" i="49"/>
  <c r="Q77" i="49"/>
  <c r="T76" i="49"/>
  <c r="Q76" i="49"/>
  <c r="T75" i="49"/>
  <c r="Q75" i="49"/>
  <c r="T74" i="49"/>
  <c r="Q74" i="49"/>
  <c r="S72" i="49"/>
  <c r="R72" i="49"/>
  <c r="P72" i="49"/>
  <c r="O72" i="49"/>
  <c r="N72" i="49"/>
  <c r="M72" i="49"/>
  <c r="T71" i="49"/>
  <c r="Q71" i="49"/>
  <c r="T70" i="49"/>
  <c r="Q70" i="49"/>
  <c r="T69" i="49"/>
  <c r="Q69" i="49"/>
  <c r="T68" i="49"/>
  <c r="Q68" i="49"/>
  <c r="T67" i="49"/>
  <c r="Q67" i="49"/>
  <c r="T66" i="49"/>
  <c r="Q66" i="49"/>
  <c r="S64" i="49"/>
  <c r="R64" i="49"/>
  <c r="P64" i="49"/>
  <c r="O64" i="49"/>
  <c r="N64" i="49"/>
  <c r="M64" i="49"/>
  <c r="T63" i="49"/>
  <c r="Q63" i="49"/>
  <c r="T62" i="49"/>
  <c r="Q62" i="49"/>
  <c r="T61" i="49"/>
  <c r="Q61" i="49"/>
  <c r="T60" i="49"/>
  <c r="Q60" i="49"/>
  <c r="T59" i="49"/>
  <c r="Q59" i="49"/>
  <c r="T58" i="49"/>
  <c r="Q58" i="49"/>
  <c r="S56" i="49"/>
  <c r="R56" i="49"/>
  <c r="P56" i="49"/>
  <c r="O56" i="49"/>
  <c r="N56" i="49"/>
  <c r="M56" i="49"/>
  <c r="T55" i="49"/>
  <c r="Q55" i="49"/>
  <c r="T54" i="49"/>
  <c r="Q54" i="49"/>
  <c r="T53" i="49"/>
  <c r="Q53" i="49"/>
  <c r="T52" i="49"/>
  <c r="Q52" i="49"/>
  <c r="T51" i="49"/>
  <c r="Q51" i="49"/>
  <c r="T50" i="49"/>
  <c r="Q50" i="49"/>
  <c r="S48" i="49"/>
  <c r="R48" i="49"/>
  <c r="P48" i="49"/>
  <c r="O48" i="49"/>
  <c r="N48" i="49"/>
  <c r="M48" i="49"/>
  <c r="T47" i="49"/>
  <c r="Q47" i="49"/>
  <c r="T46" i="49"/>
  <c r="Q46" i="49"/>
  <c r="T45" i="49"/>
  <c r="Q45" i="49"/>
  <c r="T44" i="49"/>
  <c r="Q44" i="49"/>
  <c r="T43" i="49"/>
  <c r="Q43" i="49"/>
  <c r="T42" i="49"/>
  <c r="Q42" i="49"/>
  <c r="S40" i="49"/>
  <c r="R40" i="49"/>
  <c r="P40" i="49"/>
  <c r="O40" i="49"/>
  <c r="N40" i="49"/>
  <c r="M40" i="49"/>
  <c r="T39" i="49"/>
  <c r="Q39" i="49"/>
  <c r="T38" i="49"/>
  <c r="Q38" i="49"/>
  <c r="T37" i="49"/>
  <c r="Q37" i="49"/>
  <c r="T36" i="49"/>
  <c r="Q36" i="49"/>
  <c r="T35" i="49"/>
  <c r="Q35" i="49"/>
  <c r="T34" i="49"/>
  <c r="Q34" i="49"/>
  <c r="S32" i="49"/>
  <c r="R32" i="49"/>
  <c r="P32" i="49"/>
  <c r="O32" i="49"/>
  <c r="N32" i="49"/>
  <c r="M32" i="49"/>
  <c r="T31" i="49"/>
  <c r="Q31" i="49"/>
  <c r="T30" i="49"/>
  <c r="Q30" i="49"/>
  <c r="T29" i="49"/>
  <c r="Q29" i="49"/>
  <c r="T28" i="49"/>
  <c r="Q28" i="49"/>
  <c r="T27" i="49"/>
  <c r="Q27" i="49"/>
  <c r="T26" i="49"/>
  <c r="Q26" i="49"/>
  <c r="S24" i="49"/>
  <c r="R24" i="49"/>
  <c r="P24" i="49"/>
  <c r="O24" i="49"/>
  <c r="N24" i="49"/>
  <c r="M24" i="49"/>
  <c r="T23" i="49"/>
  <c r="Q23" i="49"/>
  <c r="T22" i="49"/>
  <c r="Q22" i="49"/>
  <c r="T21" i="49"/>
  <c r="Q21" i="49"/>
  <c r="T20" i="49"/>
  <c r="Q20" i="49"/>
  <c r="T19" i="49"/>
  <c r="Q19" i="49"/>
  <c r="T18" i="49"/>
  <c r="Q18" i="49"/>
  <c r="S16" i="49"/>
  <c r="R16" i="49"/>
  <c r="R97" i="49" s="1"/>
  <c r="P16" i="49"/>
  <c r="O16" i="49"/>
  <c r="N16" i="49"/>
  <c r="M16" i="49"/>
  <c r="T15" i="49"/>
  <c r="Q15" i="49"/>
  <c r="T14" i="49"/>
  <c r="Q14" i="49"/>
  <c r="T13" i="49"/>
  <c r="Q13" i="49"/>
  <c r="T12" i="49"/>
  <c r="Q12" i="49"/>
  <c r="T11" i="49"/>
  <c r="Q11" i="49"/>
  <c r="T10" i="49"/>
  <c r="Q10" i="49"/>
  <c r="J11" i="49"/>
  <c r="J10" i="49"/>
  <c r="X25" i="56" l="1"/>
  <c r="V98" i="56"/>
  <c r="V43" i="55"/>
  <c r="N97" i="49"/>
  <c r="V76" i="55"/>
  <c r="X75" i="56"/>
  <c r="X91" i="34"/>
  <c r="M97" i="49"/>
  <c r="X89" i="34"/>
  <c r="K88" i="55"/>
  <c r="V88" i="55" s="1"/>
  <c r="U59" i="49"/>
  <c r="U63" i="49"/>
  <c r="U70" i="49"/>
  <c r="U77" i="49"/>
  <c r="V50" i="55"/>
  <c r="G97" i="55"/>
  <c r="L41" i="56"/>
  <c r="L98" i="56" s="1"/>
  <c r="X88" i="56"/>
  <c r="S98" i="56"/>
  <c r="V62" i="55"/>
  <c r="V11" i="55"/>
  <c r="V39" i="55"/>
  <c r="W73" i="34"/>
  <c r="X84" i="56"/>
  <c r="H98" i="56"/>
  <c r="J97" i="55"/>
  <c r="X97" i="34"/>
  <c r="P98" i="56"/>
  <c r="K98" i="56"/>
  <c r="W41" i="34"/>
  <c r="U75" i="49"/>
  <c r="U79" i="49"/>
  <c r="W65" i="34"/>
  <c r="X91" i="56"/>
  <c r="V70" i="55"/>
  <c r="P98" i="34"/>
  <c r="S97" i="49"/>
  <c r="V48" i="55"/>
  <c r="W33" i="34"/>
  <c r="V82" i="55"/>
  <c r="W97" i="56"/>
  <c r="X97" i="56" s="1"/>
  <c r="X72" i="56"/>
  <c r="X80" i="56"/>
  <c r="O97" i="49"/>
  <c r="K88" i="49"/>
  <c r="P97" i="49"/>
  <c r="T97" i="55"/>
  <c r="Q97" i="55"/>
  <c r="U72" i="55"/>
  <c r="U24" i="55"/>
  <c r="K72" i="55"/>
  <c r="V71" i="55"/>
  <c r="L49" i="56"/>
  <c r="W81" i="56"/>
  <c r="X81" i="56" s="1"/>
  <c r="X47" i="56"/>
  <c r="W73" i="56"/>
  <c r="X73" i="56" s="1"/>
  <c r="W33" i="56"/>
  <c r="X33" i="56" s="1"/>
  <c r="X27" i="56"/>
  <c r="W89" i="56"/>
  <c r="X89" i="56" s="1"/>
  <c r="X67" i="56"/>
  <c r="X38" i="56"/>
  <c r="W41" i="56"/>
  <c r="X20" i="56"/>
  <c r="X43" i="56"/>
  <c r="X11" i="56"/>
  <c r="W65" i="56"/>
  <c r="X65" i="56" s="1"/>
  <c r="X59" i="56"/>
  <c r="W57" i="56"/>
  <c r="X57" i="56" s="1"/>
  <c r="X29" i="56"/>
  <c r="W49" i="56"/>
  <c r="X17" i="56"/>
  <c r="U64" i="55"/>
  <c r="V64" i="55" s="1"/>
  <c r="V58" i="55"/>
  <c r="V18" i="55"/>
  <c r="U96" i="55"/>
  <c r="V96" i="55" s="1"/>
  <c r="V90" i="55"/>
  <c r="K80" i="55"/>
  <c r="V80" i="55" s="1"/>
  <c r="V34" i="55"/>
  <c r="U40" i="55"/>
  <c r="V40" i="55" s="1"/>
  <c r="V24" i="55"/>
  <c r="V16" i="55"/>
  <c r="K32" i="55"/>
  <c r="U32" i="55"/>
  <c r="V32" i="55" s="1"/>
  <c r="V26" i="55"/>
  <c r="V13" i="55"/>
  <c r="U88" i="49"/>
  <c r="V88" i="49" s="1"/>
  <c r="V82" i="49"/>
  <c r="U31" i="49"/>
  <c r="U14" i="49"/>
  <c r="U28" i="49"/>
  <c r="U37" i="49"/>
  <c r="U39" i="49"/>
  <c r="U44" i="49"/>
  <c r="U46" i="49"/>
  <c r="U51" i="49"/>
  <c r="U62" i="49"/>
  <c r="T40" i="49"/>
  <c r="T32" i="49"/>
  <c r="U13" i="49"/>
  <c r="U15" i="49"/>
  <c r="U20" i="49"/>
  <c r="U29" i="49"/>
  <c r="U52" i="49"/>
  <c r="U43" i="49"/>
  <c r="U45" i="49"/>
  <c r="U47" i="49"/>
  <c r="Q56" i="49"/>
  <c r="U58" i="49"/>
  <c r="U69" i="49"/>
  <c r="U71" i="49"/>
  <c r="U76" i="49"/>
  <c r="U78" i="49"/>
  <c r="T72" i="49"/>
  <c r="U12" i="49"/>
  <c r="U19" i="49"/>
  <c r="U23" i="49"/>
  <c r="U38" i="49"/>
  <c r="U67" i="49"/>
  <c r="Q24" i="49"/>
  <c r="Q48" i="49"/>
  <c r="Q80" i="49"/>
  <c r="U27" i="49"/>
  <c r="U34" i="49"/>
  <c r="U36" i="49"/>
  <c r="U53" i="49"/>
  <c r="U55" i="49"/>
  <c r="U66" i="49"/>
  <c r="U68" i="49"/>
  <c r="Q16" i="49"/>
  <c r="T24" i="49"/>
  <c r="U22" i="49"/>
  <c r="U30" i="49"/>
  <c r="T48" i="49"/>
  <c r="T56" i="49"/>
  <c r="U61" i="49"/>
  <c r="T80" i="49"/>
  <c r="T16" i="49"/>
  <c r="Q40" i="49"/>
  <c r="U54" i="49"/>
  <c r="T64" i="49"/>
  <c r="U11" i="49"/>
  <c r="U21" i="49"/>
  <c r="U60" i="49"/>
  <c r="Q72" i="49"/>
  <c r="U26" i="49"/>
  <c r="Q32" i="49"/>
  <c r="Q64" i="49"/>
  <c r="U18" i="49"/>
  <c r="U50" i="49"/>
  <c r="U10" i="49"/>
  <c r="U35" i="49"/>
  <c r="U42" i="49"/>
  <c r="U74" i="49"/>
  <c r="B21" i="39"/>
  <c r="K97" i="55" l="1"/>
  <c r="V72" i="55"/>
  <c r="V97" i="55" s="1"/>
  <c r="W98" i="56"/>
  <c r="X98" i="56" s="1"/>
  <c r="U97" i="55"/>
  <c r="W98" i="34"/>
  <c r="X49" i="56"/>
  <c r="X41" i="56"/>
  <c r="T97" i="49"/>
  <c r="Q97" i="49"/>
  <c r="U48" i="49"/>
  <c r="U72" i="49"/>
  <c r="U40" i="49"/>
  <c r="U80" i="49"/>
  <c r="U32" i="49"/>
  <c r="U16" i="49"/>
  <c r="U64" i="49"/>
  <c r="U56" i="49"/>
  <c r="U24" i="49"/>
  <c r="K46" i="4"/>
  <c r="J46" i="4"/>
  <c r="I46" i="4"/>
  <c r="H46" i="4"/>
  <c r="G46" i="4"/>
  <c r="F46" i="4"/>
  <c r="E46" i="4"/>
  <c r="D46" i="4"/>
  <c r="C46" i="4"/>
  <c r="K33" i="4"/>
  <c r="J33" i="4"/>
  <c r="I33" i="4"/>
  <c r="H33" i="4"/>
  <c r="G33" i="4"/>
  <c r="F33" i="4"/>
  <c r="E33" i="4"/>
  <c r="D33" i="4"/>
  <c r="C33" i="4"/>
  <c r="E20" i="4"/>
  <c r="F20" i="4"/>
  <c r="G20" i="4"/>
  <c r="H20" i="4"/>
  <c r="I20" i="4"/>
  <c r="J20" i="4"/>
  <c r="K20" i="4"/>
  <c r="D20" i="4"/>
  <c r="C20" i="4"/>
  <c r="U97" i="49" l="1"/>
  <c r="J81" i="34"/>
  <c r="I81" i="34"/>
  <c r="G81" i="34"/>
  <c r="F81" i="34"/>
  <c r="D81" i="34"/>
  <c r="C81" i="34"/>
  <c r="K80" i="34"/>
  <c r="H80" i="34"/>
  <c r="E80" i="34"/>
  <c r="K79" i="34"/>
  <c r="H79" i="34"/>
  <c r="E79" i="34"/>
  <c r="K78" i="34"/>
  <c r="H78" i="34"/>
  <c r="E78" i="34"/>
  <c r="K77" i="34"/>
  <c r="L77" i="34" s="1"/>
  <c r="X77" i="34" s="1"/>
  <c r="H77" i="34"/>
  <c r="E77" i="34"/>
  <c r="K76" i="34"/>
  <c r="L76" i="34" s="1"/>
  <c r="X76" i="34" s="1"/>
  <c r="H76" i="34"/>
  <c r="E76" i="34"/>
  <c r="K75" i="34"/>
  <c r="H75" i="34"/>
  <c r="E75" i="34"/>
  <c r="J73" i="34"/>
  <c r="I73" i="34"/>
  <c r="G73" i="34"/>
  <c r="F73" i="34"/>
  <c r="D73" i="34"/>
  <c r="C73" i="34"/>
  <c r="K72" i="34"/>
  <c r="H72" i="34"/>
  <c r="E72" i="34"/>
  <c r="K71" i="34"/>
  <c r="H71" i="34"/>
  <c r="E71" i="34"/>
  <c r="K70" i="34"/>
  <c r="H70" i="34"/>
  <c r="E70" i="34"/>
  <c r="K69" i="34"/>
  <c r="H69" i="34"/>
  <c r="E69" i="34"/>
  <c r="K68" i="34"/>
  <c r="H68" i="34"/>
  <c r="E68" i="34"/>
  <c r="K67" i="34"/>
  <c r="H67" i="34"/>
  <c r="E67" i="34"/>
  <c r="J65" i="34"/>
  <c r="I65" i="34"/>
  <c r="G65" i="34"/>
  <c r="F65" i="34"/>
  <c r="D65" i="34"/>
  <c r="C65" i="34"/>
  <c r="K64" i="34"/>
  <c r="H64" i="34"/>
  <c r="E64" i="34"/>
  <c r="K63" i="34"/>
  <c r="H63" i="34"/>
  <c r="E63" i="34"/>
  <c r="K62" i="34"/>
  <c r="H62" i="34"/>
  <c r="E62" i="34"/>
  <c r="K61" i="34"/>
  <c r="H61" i="34"/>
  <c r="E61" i="34"/>
  <c r="K60" i="34"/>
  <c r="H60" i="34"/>
  <c r="E60" i="34"/>
  <c r="K59" i="34"/>
  <c r="H59" i="34"/>
  <c r="E59" i="34"/>
  <c r="J57" i="34"/>
  <c r="I57" i="34"/>
  <c r="G57" i="34"/>
  <c r="F57" i="34"/>
  <c r="D57" i="34"/>
  <c r="C57" i="34"/>
  <c r="K56" i="34"/>
  <c r="H56" i="34"/>
  <c r="E56" i="34"/>
  <c r="K55" i="34"/>
  <c r="H55" i="34"/>
  <c r="E55" i="34"/>
  <c r="K54" i="34"/>
  <c r="H54" i="34"/>
  <c r="E54" i="34"/>
  <c r="K53" i="34"/>
  <c r="H53" i="34"/>
  <c r="E53" i="34"/>
  <c r="K52" i="34"/>
  <c r="H52" i="34"/>
  <c r="E52" i="34"/>
  <c r="K51" i="34"/>
  <c r="H51" i="34"/>
  <c r="E51" i="34"/>
  <c r="J49" i="34"/>
  <c r="I49" i="34"/>
  <c r="G49" i="34"/>
  <c r="F49" i="34"/>
  <c r="D49" i="34"/>
  <c r="C49" i="34"/>
  <c r="K48" i="34"/>
  <c r="H48" i="34"/>
  <c r="E48" i="34"/>
  <c r="K47" i="34"/>
  <c r="H47" i="34"/>
  <c r="E47" i="34"/>
  <c r="K46" i="34"/>
  <c r="H46" i="34"/>
  <c r="E46" i="34"/>
  <c r="K45" i="34"/>
  <c r="H45" i="34"/>
  <c r="E45" i="34"/>
  <c r="K44" i="34"/>
  <c r="H44" i="34"/>
  <c r="E44" i="34"/>
  <c r="K43" i="34"/>
  <c r="H43" i="34"/>
  <c r="E43" i="34"/>
  <c r="J41" i="34"/>
  <c r="I41" i="34"/>
  <c r="G41" i="34"/>
  <c r="F41" i="34"/>
  <c r="D41" i="34"/>
  <c r="C41" i="34"/>
  <c r="K40" i="34"/>
  <c r="H40" i="34"/>
  <c r="E40" i="34"/>
  <c r="K39" i="34"/>
  <c r="H39" i="34"/>
  <c r="E39" i="34"/>
  <c r="K38" i="34"/>
  <c r="H38" i="34"/>
  <c r="E38" i="34"/>
  <c r="K37" i="34"/>
  <c r="H37" i="34"/>
  <c r="E37" i="34"/>
  <c r="K36" i="34"/>
  <c r="L36" i="34" s="1"/>
  <c r="X36" i="34" s="1"/>
  <c r="H36" i="34"/>
  <c r="E36" i="34"/>
  <c r="K35" i="34"/>
  <c r="H35" i="34"/>
  <c r="E35" i="34"/>
  <c r="J33" i="34"/>
  <c r="I33" i="34"/>
  <c r="G33" i="34"/>
  <c r="F33" i="34"/>
  <c r="D33" i="34"/>
  <c r="C33" i="34"/>
  <c r="K32" i="34"/>
  <c r="H32" i="34"/>
  <c r="E32" i="34"/>
  <c r="K31" i="34"/>
  <c r="H31" i="34"/>
  <c r="E31" i="34"/>
  <c r="K30" i="34"/>
  <c r="H30" i="34"/>
  <c r="E30" i="34"/>
  <c r="K29" i="34"/>
  <c r="H29" i="34"/>
  <c r="E29" i="34"/>
  <c r="K28" i="34"/>
  <c r="H28" i="34"/>
  <c r="E28" i="34"/>
  <c r="K27" i="34"/>
  <c r="H27" i="34"/>
  <c r="E27" i="34"/>
  <c r="J25" i="34"/>
  <c r="I25" i="34"/>
  <c r="G25" i="34"/>
  <c r="F25" i="34"/>
  <c r="D25" i="34"/>
  <c r="C25" i="34"/>
  <c r="K24" i="34"/>
  <c r="H24" i="34"/>
  <c r="E24" i="34"/>
  <c r="K23" i="34"/>
  <c r="H23" i="34"/>
  <c r="E23" i="34"/>
  <c r="K22" i="34"/>
  <c r="H22" i="34"/>
  <c r="E22" i="34"/>
  <c r="L22" i="34" s="1"/>
  <c r="X22" i="34" s="1"/>
  <c r="K21" i="34"/>
  <c r="H21" i="34"/>
  <c r="E21" i="34"/>
  <c r="K20" i="34"/>
  <c r="H20" i="34"/>
  <c r="E20" i="34"/>
  <c r="K19" i="34"/>
  <c r="H19" i="34"/>
  <c r="E19" i="34"/>
  <c r="D17" i="34"/>
  <c r="D98" i="34" s="1"/>
  <c r="F17" i="34"/>
  <c r="G17" i="34"/>
  <c r="G98" i="34" s="1"/>
  <c r="I17" i="34"/>
  <c r="I98" i="34" s="1"/>
  <c r="J17" i="34"/>
  <c r="J98" i="34" s="1"/>
  <c r="H12" i="34"/>
  <c r="H13" i="34"/>
  <c r="H14" i="34"/>
  <c r="H15" i="34"/>
  <c r="H16" i="34"/>
  <c r="H11" i="34"/>
  <c r="I80" i="49"/>
  <c r="H80" i="49"/>
  <c r="F80" i="49"/>
  <c r="E80" i="49"/>
  <c r="D80" i="49"/>
  <c r="C80" i="49"/>
  <c r="J79" i="49"/>
  <c r="G79" i="49"/>
  <c r="J78" i="49"/>
  <c r="G78" i="49"/>
  <c r="J77" i="49"/>
  <c r="G77" i="49"/>
  <c r="J76" i="49"/>
  <c r="G76" i="49"/>
  <c r="J75" i="49"/>
  <c r="G75" i="49"/>
  <c r="J74" i="49"/>
  <c r="G74" i="49"/>
  <c r="I72" i="49"/>
  <c r="H72" i="49"/>
  <c r="F72" i="49"/>
  <c r="E72" i="49"/>
  <c r="D72" i="49"/>
  <c r="C72" i="49"/>
  <c r="J71" i="49"/>
  <c r="G71" i="49"/>
  <c r="J70" i="49"/>
  <c r="G70" i="49"/>
  <c r="J69" i="49"/>
  <c r="G69" i="49"/>
  <c r="J68" i="49"/>
  <c r="G68" i="49"/>
  <c r="J67" i="49"/>
  <c r="G67" i="49"/>
  <c r="J66" i="49"/>
  <c r="G66" i="49"/>
  <c r="I64" i="49"/>
  <c r="H64" i="49"/>
  <c r="F64" i="49"/>
  <c r="E64" i="49"/>
  <c r="D64" i="49"/>
  <c r="C64" i="49"/>
  <c r="J63" i="49"/>
  <c r="G63" i="49"/>
  <c r="J62" i="49"/>
  <c r="G62" i="49"/>
  <c r="J61" i="49"/>
  <c r="G61" i="49"/>
  <c r="J60" i="49"/>
  <c r="G60" i="49"/>
  <c r="J59" i="49"/>
  <c r="G59" i="49"/>
  <c r="J58" i="49"/>
  <c r="G58" i="49"/>
  <c r="I56" i="49"/>
  <c r="H56" i="49"/>
  <c r="F56" i="49"/>
  <c r="E56" i="49"/>
  <c r="D56" i="49"/>
  <c r="C56" i="49"/>
  <c r="J55" i="49"/>
  <c r="G55" i="49"/>
  <c r="J54" i="49"/>
  <c r="G54" i="49"/>
  <c r="J53" i="49"/>
  <c r="G53" i="49"/>
  <c r="J52" i="49"/>
  <c r="G52" i="49"/>
  <c r="J51" i="49"/>
  <c r="G51" i="49"/>
  <c r="J50" i="49"/>
  <c r="G50" i="49"/>
  <c r="I48" i="49"/>
  <c r="H48" i="49"/>
  <c r="F48" i="49"/>
  <c r="E48" i="49"/>
  <c r="D48" i="49"/>
  <c r="C48" i="49"/>
  <c r="J47" i="49"/>
  <c r="G47" i="49"/>
  <c r="J46" i="49"/>
  <c r="G46" i="49"/>
  <c r="J45" i="49"/>
  <c r="G45" i="49"/>
  <c r="J44" i="49"/>
  <c r="G44" i="49"/>
  <c r="J43" i="49"/>
  <c r="G43" i="49"/>
  <c r="J42" i="49"/>
  <c r="G42" i="49"/>
  <c r="I40" i="49"/>
  <c r="H40" i="49"/>
  <c r="F40" i="49"/>
  <c r="E40" i="49"/>
  <c r="D40" i="49"/>
  <c r="C40" i="49"/>
  <c r="J39" i="49"/>
  <c r="G39" i="49"/>
  <c r="J38" i="49"/>
  <c r="G38" i="49"/>
  <c r="J37" i="49"/>
  <c r="G37" i="49"/>
  <c r="J36" i="49"/>
  <c r="G36" i="49"/>
  <c r="J35" i="49"/>
  <c r="G35" i="49"/>
  <c r="J34" i="49"/>
  <c r="G34" i="49"/>
  <c r="I32" i="49"/>
  <c r="H32" i="49"/>
  <c r="F32" i="49"/>
  <c r="E32" i="49"/>
  <c r="D32" i="49"/>
  <c r="C32" i="49"/>
  <c r="J31" i="49"/>
  <c r="G31" i="49"/>
  <c r="J30" i="49"/>
  <c r="G30" i="49"/>
  <c r="J29" i="49"/>
  <c r="G29" i="49"/>
  <c r="J28" i="49"/>
  <c r="G28" i="49"/>
  <c r="J27" i="49"/>
  <c r="G27" i="49"/>
  <c r="J26" i="49"/>
  <c r="G26" i="49"/>
  <c r="I24" i="49"/>
  <c r="H24" i="49"/>
  <c r="F24" i="49"/>
  <c r="E24" i="49"/>
  <c r="D24" i="49"/>
  <c r="C24" i="49"/>
  <c r="J23" i="49"/>
  <c r="G23" i="49"/>
  <c r="J22" i="49"/>
  <c r="G22" i="49"/>
  <c r="J21" i="49"/>
  <c r="G21" i="49"/>
  <c r="J20" i="49"/>
  <c r="G20" i="49"/>
  <c r="J19" i="49"/>
  <c r="G19" i="49"/>
  <c r="J18" i="49"/>
  <c r="G18" i="49"/>
  <c r="D16" i="49"/>
  <c r="E16" i="49"/>
  <c r="F16" i="49"/>
  <c r="H16" i="49"/>
  <c r="I16" i="49"/>
  <c r="G11" i="49"/>
  <c r="G12" i="49"/>
  <c r="G13" i="49"/>
  <c r="G14" i="49"/>
  <c r="G15" i="49"/>
  <c r="G10" i="49"/>
  <c r="K10" i="49" s="1"/>
  <c r="V10" i="49" s="1"/>
  <c r="F97" i="49" l="1"/>
  <c r="H97" i="49"/>
  <c r="L40" i="34"/>
  <c r="X40" i="34" s="1"/>
  <c r="L48" i="34"/>
  <c r="X48" i="34" s="1"/>
  <c r="L72" i="34"/>
  <c r="X72" i="34" s="1"/>
  <c r="L80" i="34"/>
  <c r="X80" i="34" s="1"/>
  <c r="E97" i="49"/>
  <c r="I97" i="49"/>
  <c r="D97" i="49"/>
  <c r="F98" i="34"/>
  <c r="H25" i="34"/>
  <c r="H41" i="34"/>
  <c r="H49" i="34"/>
  <c r="H81" i="34"/>
  <c r="H17" i="34"/>
  <c r="K25" i="34"/>
  <c r="L21" i="34"/>
  <c r="X21" i="34" s="1"/>
  <c r="K33" i="34"/>
  <c r="L29" i="34"/>
  <c r="X29" i="34" s="1"/>
  <c r="L31" i="34"/>
  <c r="X31" i="34" s="1"/>
  <c r="L39" i="34"/>
  <c r="X39" i="34" s="1"/>
  <c r="L61" i="34"/>
  <c r="X61" i="34" s="1"/>
  <c r="L63" i="34"/>
  <c r="X63" i="34" s="1"/>
  <c r="K73" i="34"/>
  <c r="L71" i="34"/>
  <c r="X71" i="34" s="1"/>
  <c r="L28" i="34"/>
  <c r="X28" i="34" s="1"/>
  <c r="L30" i="34"/>
  <c r="X30" i="34" s="1"/>
  <c r="L52" i="34"/>
  <c r="X52" i="34" s="1"/>
  <c r="L54" i="34"/>
  <c r="X54" i="34" s="1"/>
  <c r="L60" i="34"/>
  <c r="X60" i="34" s="1"/>
  <c r="L62" i="34"/>
  <c r="X62" i="34" s="1"/>
  <c r="L27" i="34"/>
  <c r="X27" i="34" s="1"/>
  <c r="E41" i="34"/>
  <c r="L51" i="34"/>
  <c r="X51" i="34" s="1"/>
  <c r="E57" i="34"/>
  <c r="L20" i="34"/>
  <c r="X20" i="34" s="1"/>
  <c r="L24" i="34"/>
  <c r="X24" i="34" s="1"/>
  <c r="K41" i="34"/>
  <c r="L19" i="34"/>
  <c r="X19" i="34" s="1"/>
  <c r="L23" i="34"/>
  <c r="X23" i="34" s="1"/>
  <c r="E33" i="34"/>
  <c r="L38" i="34"/>
  <c r="X38" i="34" s="1"/>
  <c r="K49" i="34"/>
  <c r="L45" i="34"/>
  <c r="X45" i="34" s="1"/>
  <c r="L47" i="34"/>
  <c r="X47" i="34" s="1"/>
  <c r="H57" i="34"/>
  <c r="L56" i="34"/>
  <c r="X56" i="34" s="1"/>
  <c r="L59" i="34"/>
  <c r="X59" i="34" s="1"/>
  <c r="E65" i="34"/>
  <c r="L68" i="34"/>
  <c r="X68" i="34" s="1"/>
  <c r="L70" i="34"/>
  <c r="X70" i="34" s="1"/>
  <c r="K81" i="34"/>
  <c r="L79" i="34"/>
  <c r="X79" i="34" s="1"/>
  <c r="H33" i="34"/>
  <c r="L32" i="34"/>
  <c r="X32" i="34" s="1"/>
  <c r="L37" i="34"/>
  <c r="X37" i="34" s="1"/>
  <c r="L44" i="34"/>
  <c r="X44" i="34" s="1"/>
  <c r="L46" i="34"/>
  <c r="X46" i="34" s="1"/>
  <c r="K57" i="34"/>
  <c r="L53" i="34"/>
  <c r="X53" i="34" s="1"/>
  <c r="L55" i="34"/>
  <c r="X55" i="34" s="1"/>
  <c r="H65" i="34"/>
  <c r="L64" i="34"/>
  <c r="X64" i="34" s="1"/>
  <c r="L67" i="34"/>
  <c r="X67" i="34" s="1"/>
  <c r="L69" i="34"/>
  <c r="X69" i="34" s="1"/>
  <c r="E73" i="34"/>
  <c r="L78" i="34"/>
  <c r="X78" i="34" s="1"/>
  <c r="L43" i="34"/>
  <c r="E49" i="34"/>
  <c r="K65" i="34"/>
  <c r="H73" i="34"/>
  <c r="L75" i="34"/>
  <c r="X75" i="34" s="1"/>
  <c r="E81" i="34"/>
  <c r="K77" i="49"/>
  <c r="V77" i="49" s="1"/>
  <c r="L35" i="34"/>
  <c r="X35" i="34" s="1"/>
  <c r="E25" i="34"/>
  <c r="K21" i="49"/>
  <c r="V21" i="49" s="1"/>
  <c r="K35" i="49"/>
  <c r="V35" i="49" s="1"/>
  <c r="K37" i="49"/>
  <c r="V37" i="49" s="1"/>
  <c r="K39" i="49"/>
  <c r="V39" i="49" s="1"/>
  <c r="K46" i="49"/>
  <c r="V46" i="49" s="1"/>
  <c r="K51" i="49"/>
  <c r="V51" i="49" s="1"/>
  <c r="K53" i="49"/>
  <c r="V53" i="49" s="1"/>
  <c r="K55" i="49"/>
  <c r="V55" i="49" s="1"/>
  <c r="K60" i="49"/>
  <c r="V60" i="49" s="1"/>
  <c r="K78" i="49"/>
  <c r="V78" i="49" s="1"/>
  <c r="K76" i="49"/>
  <c r="V76" i="49" s="1"/>
  <c r="K69" i="49"/>
  <c r="V69" i="49" s="1"/>
  <c r="J80" i="49"/>
  <c r="K61" i="49"/>
  <c r="V61" i="49" s="1"/>
  <c r="K63" i="49"/>
  <c r="V63" i="49" s="1"/>
  <c r="K75" i="49"/>
  <c r="V75" i="49" s="1"/>
  <c r="G64" i="49"/>
  <c r="G72" i="49"/>
  <c r="K62" i="49"/>
  <c r="V62" i="49" s="1"/>
  <c r="K52" i="49"/>
  <c r="V52" i="49" s="1"/>
  <c r="K70" i="49"/>
  <c r="V70" i="49" s="1"/>
  <c r="K30" i="49"/>
  <c r="V30" i="49" s="1"/>
  <c r="J72" i="49"/>
  <c r="K68" i="49"/>
  <c r="V68" i="49" s="1"/>
  <c r="K45" i="49"/>
  <c r="V45" i="49" s="1"/>
  <c r="K47" i="49"/>
  <c r="V47" i="49" s="1"/>
  <c r="G56" i="49"/>
  <c r="K58" i="49"/>
  <c r="V58" i="49" s="1"/>
  <c r="K67" i="49"/>
  <c r="V67" i="49" s="1"/>
  <c r="K79" i="49"/>
  <c r="V79" i="49" s="1"/>
  <c r="K31" i="49"/>
  <c r="V31" i="49" s="1"/>
  <c r="J56" i="49"/>
  <c r="K54" i="49"/>
  <c r="V54" i="49" s="1"/>
  <c r="K71" i="49"/>
  <c r="V71" i="49" s="1"/>
  <c r="G80" i="49"/>
  <c r="K36" i="49"/>
  <c r="V36" i="49" s="1"/>
  <c r="G48" i="49"/>
  <c r="G16" i="49"/>
  <c r="J24" i="49"/>
  <c r="K22" i="49"/>
  <c r="V22" i="49" s="1"/>
  <c r="G32" i="49"/>
  <c r="K29" i="49"/>
  <c r="V29" i="49" s="1"/>
  <c r="K74" i="49"/>
  <c r="V74" i="49" s="1"/>
  <c r="K66" i="49"/>
  <c r="V66" i="49" s="1"/>
  <c r="K59" i="49"/>
  <c r="V59" i="49" s="1"/>
  <c r="J64" i="49"/>
  <c r="K50" i="49"/>
  <c r="V50" i="49" s="1"/>
  <c r="K19" i="49"/>
  <c r="V19" i="49" s="1"/>
  <c r="K23" i="49"/>
  <c r="V23" i="49" s="1"/>
  <c r="K27" i="49"/>
  <c r="V27" i="49" s="1"/>
  <c r="G40" i="49"/>
  <c r="J48" i="49"/>
  <c r="K44" i="49"/>
  <c r="V44" i="49" s="1"/>
  <c r="G24" i="49"/>
  <c r="K20" i="49"/>
  <c r="V20" i="49" s="1"/>
  <c r="J32" i="49"/>
  <c r="K28" i="49"/>
  <c r="V28" i="49" s="1"/>
  <c r="J40" i="49"/>
  <c r="K38" i="49"/>
  <c r="V38" i="49" s="1"/>
  <c r="K43" i="49"/>
  <c r="V43" i="49" s="1"/>
  <c r="K42" i="49"/>
  <c r="V42" i="49" s="1"/>
  <c r="K34" i="49"/>
  <c r="V34" i="49" s="1"/>
  <c r="K26" i="49"/>
  <c r="V26" i="49" s="1"/>
  <c r="K18" i="49"/>
  <c r="V18" i="49" s="1"/>
  <c r="L49" i="34" l="1"/>
  <c r="X49" i="34" s="1"/>
  <c r="X43" i="34"/>
  <c r="G97" i="49"/>
  <c r="H98" i="34"/>
  <c r="L57" i="34"/>
  <c r="X57" i="34" s="1"/>
  <c r="L33" i="34"/>
  <c r="X33" i="34" s="1"/>
  <c r="L25" i="34"/>
  <c r="X25" i="34" s="1"/>
  <c r="L65" i="34"/>
  <c r="X65" i="34" s="1"/>
  <c r="L73" i="34"/>
  <c r="X73" i="34" s="1"/>
  <c r="L81" i="34"/>
  <c r="X81" i="34" s="1"/>
  <c r="L41" i="34"/>
  <c r="X41" i="34" s="1"/>
  <c r="K48" i="49"/>
  <c r="V48" i="49" s="1"/>
  <c r="K24" i="49"/>
  <c r="V24" i="49" s="1"/>
  <c r="K80" i="49"/>
  <c r="V80" i="49" s="1"/>
  <c r="K64" i="49"/>
  <c r="V64" i="49" s="1"/>
  <c r="K72" i="49"/>
  <c r="V72" i="49" s="1"/>
  <c r="K56" i="49"/>
  <c r="V56" i="49" s="1"/>
  <c r="K40" i="49"/>
  <c r="V40" i="49" s="1"/>
  <c r="K32" i="49"/>
  <c r="V32" i="49" s="1"/>
  <c r="C16" i="49" l="1"/>
  <c r="C97" i="49" s="1"/>
  <c r="J15" i="49"/>
  <c r="K15" i="49" s="1"/>
  <c r="V15" i="49" s="1"/>
  <c r="J14" i="49"/>
  <c r="K14" i="49" s="1"/>
  <c r="V14" i="49" s="1"/>
  <c r="J13" i="49"/>
  <c r="K13" i="49" s="1"/>
  <c r="V13" i="49" s="1"/>
  <c r="J12" i="49"/>
  <c r="K12" i="49" s="1"/>
  <c r="V12" i="49" s="1"/>
  <c r="K11" i="49" l="1"/>
  <c r="J16" i="49"/>
  <c r="J97" i="49" s="1"/>
  <c r="K16" i="49" l="1"/>
  <c r="K97" i="49" s="1"/>
  <c r="V11" i="49"/>
  <c r="V16" i="49" l="1"/>
  <c r="V97" i="49" s="1"/>
  <c r="E158" i="48"/>
  <c r="F158" i="48" s="1"/>
  <c r="D158" i="48"/>
  <c r="C158" i="48"/>
  <c r="E149" i="48"/>
  <c r="F149" i="48" s="1"/>
  <c r="D149" i="48"/>
  <c r="C149" i="48"/>
  <c r="E144" i="48"/>
  <c r="F144" i="48" s="1"/>
  <c r="D144" i="48"/>
  <c r="C144" i="48"/>
  <c r="E136" i="48"/>
  <c r="D136" i="48"/>
  <c r="C136" i="48"/>
  <c r="E133" i="48"/>
  <c r="F133" i="48" s="1"/>
  <c r="D133" i="48"/>
  <c r="C133" i="48"/>
  <c r="E130" i="48"/>
  <c r="F130" i="48" s="1"/>
  <c r="D130" i="48"/>
  <c r="C130" i="48"/>
  <c r="E122" i="48"/>
  <c r="F122" i="48" s="1"/>
  <c r="D122" i="48"/>
  <c r="C122" i="48"/>
  <c r="E118" i="48"/>
  <c r="F118" i="48" s="1"/>
  <c r="D118" i="48"/>
  <c r="C118" i="48"/>
  <c r="E115" i="48"/>
  <c r="F115" i="48" s="1"/>
  <c r="D115" i="48"/>
  <c r="C115" i="48"/>
  <c r="E102" i="48"/>
  <c r="F102" i="48" s="1"/>
  <c r="D102" i="48"/>
  <c r="C102" i="48"/>
  <c r="F92" i="48"/>
  <c r="E92" i="48"/>
  <c r="D92" i="48"/>
  <c r="C92" i="48"/>
  <c r="E56" i="48"/>
  <c r="F56" i="48" s="1"/>
  <c r="D56" i="48"/>
  <c r="C56" i="48"/>
  <c r="E46" i="48"/>
  <c r="F46" i="48" s="1"/>
  <c r="D46" i="48"/>
  <c r="C46" i="48"/>
  <c r="E41" i="48"/>
  <c r="F41" i="48" s="1"/>
  <c r="D41" i="48"/>
  <c r="C41" i="48"/>
  <c r="E38" i="48"/>
  <c r="F38" i="48" s="1"/>
  <c r="D38" i="48"/>
  <c r="C38" i="48"/>
  <c r="E31" i="48"/>
  <c r="F31" i="48" s="1"/>
  <c r="D31" i="48"/>
  <c r="C31" i="48"/>
  <c r="E24" i="48"/>
  <c r="F24" i="48" s="1"/>
  <c r="D24" i="48"/>
  <c r="C24" i="48"/>
  <c r="E19" i="48"/>
  <c r="F19" i="48" s="1"/>
  <c r="D19" i="48"/>
  <c r="C19" i="48"/>
  <c r="E12" i="48"/>
  <c r="F12" i="48" s="1"/>
  <c r="D12" i="48"/>
  <c r="C12" i="48"/>
  <c r="E9" i="48"/>
  <c r="F9" i="48" s="1"/>
  <c r="D9" i="48"/>
  <c r="C9" i="48"/>
  <c r="D90" i="48" l="1"/>
  <c r="D161" i="48" s="1"/>
  <c r="C90" i="48"/>
  <c r="C161" i="48" s="1"/>
  <c r="E90" i="48"/>
  <c r="F90" i="48" s="1"/>
  <c r="F136" i="48"/>
  <c r="E161" i="48" l="1"/>
  <c r="F161" i="48" l="1"/>
  <c r="D38" i="18"/>
  <c r="H7" i="47"/>
  <c r="D56" i="39" l="1"/>
  <c r="C56" i="39"/>
  <c r="M34" i="27"/>
  <c r="D44" i="46"/>
  <c r="E44" i="46"/>
  <c r="F44" i="46"/>
  <c r="C44" i="46"/>
  <c r="D58" i="46"/>
  <c r="E58" i="46"/>
  <c r="F58" i="46"/>
  <c r="C58" i="46"/>
  <c r="F30" i="46"/>
  <c r="E30" i="46"/>
  <c r="D30" i="46"/>
  <c r="C30" i="46"/>
  <c r="H8" i="47"/>
  <c r="H9" i="47"/>
  <c r="C59" i="39" l="1"/>
  <c r="C58" i="39"/>
  <c r="D59" i="39"/>
  <c r="D58" i="39"/>
  <c r="E38" i="18"/>
  <c r="G38" i="18"/>
  <c r="H38" i="18"/>
  <c r="I38" i="18"/>
  <c r="B38" i="18"/>
  <c r="D24" i="39" l="1"/>
  <c r="C34" i="27"/>
  <c r="D34" i="27"/>
  <c r="E34" i="27"/>
  <c r="F34" i="27"/>
  <c r="G34" i="27"/>
  <c r="H34" i="27"/>
  <c r="I34" i="27"/>
  <c r="J34" i="27"/>
  <c r="K34" i="27"/>
  <c r="L34" i="27"/>
  <c r="N34" i="27"/>
  <c r="O34" i="27"/>
  <c r="P34" i="27"/>
  <c r="B34" i="27"/>
  <c r="H28" i="27"/>
  <c r="I28" i="27"/>
  <c r="C28" i="27"/>
  <c r="D28" i="27"/>
  <c r="E28" i="27"/>
  <c r="F28" i="27"/>
  <c r="G28" i="27"/>
  <c r="J28" i="27"/>
  <c r="K28" i="27"/>
  <c r="L28" i="27"/>
  <c r="M28" i="27"/>
  <c r="N28" i="27"/>
  <c r="O28" i="27"/>
  <c r="P28" i="27"/>
  <c r="B28" i="27"/>
  <c r="D16" i="27"/>
  <c r="J44" i="36"/>
  <c r="J45" i="36" s="1"/>
  <c r="I44" i="36"/>
  <c r="I45" i="36" s="1"/>
  <c r="H44" i="36"/>
  <c r="H45" i="36" s="1"/>
  <c r="G44" i="36"/>
  <c r="G45" i="36" s="1"/>
  <c r="F44" i="36"/>
  <c r="F45" i="36" s="1"/>
  <c r="F37" i="36"/>
  <c r="E44" i="36"/>
  <c r="E45" i="36" s="1"/>
  <c r="E37" i="36"/>
  <c r="F30" i="36"/>
  <c r="G30" i="36"/>
  <c r="H30" i="36"/>
  <c r="I30" i="36"/>
  <c r="J30" i="36"/>
  <c r="E30" i="36"/>
  <c r="F23" i="36"/>
  <c r="G23" i="36"/>
  <c r="H23" i="36"/>
  <c r="I23" i="36"/>
  <c r="J23" i="36"/>
  <c r="E23" i="36"/>
  <c r="F16" i="36"/>
  <c r="G16" i="36"/>
  <c r="C40" i="39" s="1"/>
  <c r="H16" i="36"/>
  <c r="I16" i="36"/>
  <c r="D40" i="39" s="1"/>
  <c r="J16" i="36"/>
  <c r="E16" i="36"/>
  <c r="B40" i="39" s="1"/>
  <c r="B36" i="39" s="1"/>
  <c r="B13" i="39" l="1"/>
  <c r="B53" i="39"/>
  <c r="B19" i="39"/>
  <c r="D10" i="39"/>
  <c r="D11" i="39"/>
  <c r="C10" i="39"/>
  <c r="B10" i="39"/>
  <c r="B11" i="39"/>
  <c r="C11" i="39"/>
  <c r="D35" i="27"/>
  <c r="C24" i="39"/>
  <c r="B9" i="39" l="1"/>
  <c r="C9" i="39"/>
  <c r="D9" i="39"/>
  <c r="M71" i="38"/>
  <c r="J71" i="38"/>
  <c r="G71" i="38"/>
  <c r="M70" i="38"/>
  <c r="J70" i="38"/>
  <c r="G70" i="38"/>
  <c r="M69" i="38"/>
  <c r="J69" i="38"/>
  <c r="G69" i="38"/>
  <c r="M68" i="38"/>
  <c r="J68" i="38"/>
  <c r="G68" i="38"/>
  <c r="M67" i="38"/>
  <c r="J67" i="38"/>
  <c r="G67" i="38"/>
  <c r="M66" i="38"/>
  <c r="J66" i="38"/>
  <c r="G66" i="38"/>
  <c r="M64" i="38"/>
  <c r="J64" i="38"/>
  <c r="G64" i="38"/>
  <c r="M63" i="38"/>
  <c r="J63" i="38"/>
  <c r="G63" i="38"/>
  <c r="M62" i="38"/>
  <c r="J62" i="38"/>
  <c r="G62" i="38"/>
  <c r="M61" i="38"/>
  <c r="J61" i="38"/>
  <c r="G61" i="38"/>
  <c r="M60" i="38"/>
  <c r="J60" i="38"/>
  <c r="G60" i="38"/>
  <c r="M59" i="38"/>
  <c r="J59" i="38"/>
  <c r="G59" i="38"/>
  <c r="M57" i="38"/>
  <c r="J57" i="38"/>
  <c r="G57" i="38"/>
  <c r="M56" i="38"/>
  <c r="J56" i="38"/>
  <c r="G56" i="38"/>
  <c r="M55" i="38"/>
  <c r="J55" i="38"/>
  <c r="G55" i="38"/>
  <c r="M54" i="38"/>
  <c r="J54" i="38"/>
  <c r="G54" i="38"/>
  <c r="M53" i="38"/>
  <c r="J53" i="38"/>
  <c r="G53" i="38"/>
  <c r="M52" i="38"/>
  <c r="J52" i="38"/>
  <c r="G52" i="38"/>
  <c r="M51" i="38"/>
  <c r="J51" i="38"/>
  <c r="G51" i="38"/>
  <c r="M50" i="38"/>
  <c r="J50" i="38"/>
  <c r="G50" i="38"/>
  <c r="M49" i="38"/>
  <c r="J49" i="38"/>
  <c r="G49" i="38"/>
  <c r="M48" i="38"/>
  <c r="J48" i="38"/>
  <c r="G48" i="38"/>
  <c r="M46" i="38"/>
  <c r="J46" i="38"/>
  <c r="G46" i="38"/>
  <c r="M45" i="38"/>
  <c r="J45" i="38"/>
  <c r="G45" i="38"/>
  <c r="M43" i="38"/>
  <c r="J43" i="38"/>
  <c r="G43" i="38"/>
  <c r="M41" i="38"/>
  <c r="J41" i="38"/>
  <c r="G41" i="38"/>
  <c r="M40" i="38"/>
  <c r="J40" i="38"/>
  <c r="G40" i="38"/>
  <c r="M39" i="38"/>
  <c r="J39" i="38"/>
  <c r="G39" i="38"/>
  <c r="M38" i="38"/>
  <c r="J38" i="38"/>
  <c r="G38" i="38"/>
  <c r="M37" i="38"/>
  <c r="J37" i="38"/>
  <c r="G37" i="38"/>
  <c r="M36" i="38"/>
  <c r="J36" i="38"/>
  <c r="G36" i="38"/>
  <c r="M34" i="38"/>
  <c r="J34" i="38"/>
  <c r="G34" i="38"/>
  <c r="M33" i="38"/>
  <c r="J33" i="38"/>
  <c r="G33" i="38"/>
  <c r="M32" i="38"/>
  <c r="J32" i="38"/>
  <c r="G32" i="38"/>
  <c r="M31" i="38"/>
  <c r="J31" i="38"/>
  <c r="G31" i="38"/>
  <c r="M30" i="38"/>
  <c r="J30" i="38"/>
  <c r="G30" i="38"/>
  <c r="M29" i="38"/>
  <c r="J29" i="38"/>
  <c r="G29" i="38"/>
  <c r="M27" i="38"/>
  <c r="J27" i="38"/>
  <c r="G27" i="38"/>
  <c r="M26" i="38"/>
  <c r="J26" i="38"/>
  <c r="G26" i="38"/>
  <c r="M25" i="38"/>
  <c r="J25" i="38"/>
  <c r="G25" i="38"/>
  <c r="M24" i="38"/>
  <c r="J24" i="38"/>
  <c r="G24" i="38"/>
  <c r="M23" i="38"/>
  <c r="J23" i="38"/>
  <c r="G23" i="38"/>
  <c r="M22" i="38"/>
  <c r="J22" i="38"/>
  <c r="G22" i="38"/>
  <c r="M21" i="38"/>
  <c r="J21" i="38"/>
  <c r="G21" i="38"/>
  <c r="M19" i="38"/>
  <c r="J19" i="38"/>
  <c r="G19" i="38"/>
  <c r="M18" i="38"/>
  <c r="J18" i="38"/>
  <c r="G18" i="38"/>
  <c r="M17" i="38"/>
  <c r="J17" i="38"/>
  <c r="G17" i="38"/>
  <c r="M16" i="38"/>
  <c r="J16" i="38"/>
  <c r="G16" i="38"/>
  <c r="M15" i="38"/>
  <c r="J15" i="38"/>
  <c r="G15" i="38"/>
  <c r="M14" i="38"/>
  <c r="J14" i="38"/>
  <c r="G14" i="38"/>
  <c r="M13" i="38"/>
  <c r="J13" i="38"/>
  <c r="G13" i="38"/>
  <c r="M12" i="38"/>
  <c r="J12" i="38"/>
  <c r="G12" i="38"/>
  <c r="M11" i="38"/>
  <c r="J11" i="38"/>
  <c r="G11" i="38"/>
  <c r="M10" i="38"/>
  <c r="J10" i="38"/>
  <c r="G10" i="38"/>
  <c r="C17" i="34" l="1"/>
  <c r="C98" i="34" s="1"/>
  <c r="K16" i="34"/>
  <c r="E16" i="34"/>
  <c r="K15" i="34"/>
  <c r="E15" i="34"/>
  <c r="K14" i="34"/>
  <c r="E14" i="34"/>
  <c r="K13" i="34"/>
  <c r="E13" i="34"/>
  <c r="K12" i="34"/>
  <c r="E12" i="34"/>
  <c r="L12" i="34" s="1"/>
  <c r="X12" i="34" s="1"/>
  <c r="K11" i="34"/>
  <c r="E11" i="34"/>
  <c r="K17" i="34" l="1"/>
  <c r="K98" i="34" s="1"/>
  <c r="L13" i="34"/>
  <c r="X13" i="34" s="1"/>
  <c r="L15" i="34"/>
  <c r="X15" i="34" s="1"/>
  <c r="L14" i="34"/>
  <c r="X14" i="34" s="1"/>
  <c r="L16" i="34"/>
  <c r="X16" i="34" s="1"/>
  <c r="L11" i="34"/>
  <c r="X11" i="34" s="1"/>
  <c r="E17" i="34"/>
  <c r="E98" i="34" s="1"/>
  <c r="L17" i="34" l="1"/>
  <c r="D36" i="39"/>
  <c r="L98" i="34" l="1"/>
  <c r="X98" i="34" s="1"/>
  <c r="X17" i="34"/>
  <c r="D13" i="39"/>
  <c r="D19" i="39"/>
  <c r="C36" i="39"/>
  <c r="M16" i="27"/>
  <c r="M35" i="27" s="1"/>
  <c r="N16" i="27"/>
  <c r="N35" i="27" s="1"/>
  <c r="O16" i="27"/>
  <c r="O35" i="27" s="1"/>
  <c r="P16" i="27"/>
  <c r="P35" i="27" s="1"/>
  <c r="L16" i="27"/>
  <c r="L35" i="27" s="1"/>
  <c r="G16" i="27"/>
  <c r="G35" i="27" s="1"/>
  <c r="C19" i="39" l="1"/>
  <c r="C13" i="39"/>
  <c r="C17" i="39"/>
  <c r="C57" i="39" s="1"/>
  <c r="K16" i="27"/>
  <c r="K35" i="27" s="1"/>
  <c r="J16" i="27"/>
  <c r="J35" i="27" s="1"/>
  <c r="I16" i="27"/>
  <c r="I35" i="27" s="1"/>
  <c r="H16" i="27"/>
  <c r="H35" i="27" s="1"/>
  <c r="F16" i="27"/>
  <c r="F35" i="27" s="1"/>
  <c r="E16" i="27"/>
  <c r="E35" i="27" s="1"/>
  <c r="C16" i="27"/>
  <c r="C35" i="27" s="1"/>
  <c r="B16" i="27"/>
  <c r="B35" i="27" s="1"/>
  <c r="B24" i="39" l="1"/>
  <c r="B51" i="39" l="1"/>
  <c r="B52" i="39"/>
  <c r="C21" i="39"/>
  <c r="C52" i="39" s="1"/>
  <c r="D21" i="39"/>
  <c r="D52" i="39" s="1"/>
  <c r="D51" i="39" l="1"/>
  <c r="D53" i="39"/>
  <c r="C51" i="39"/>
  <c r="C53" i="39"/>
  <c r="C9" i="25"/>
  <c r="C57" i="25"/>
  <c r="C52" i="25"/>
  <c r="C46" i="25"/>
  <c r="C39" i="25"/>
  <c r="C27" i="25"/>
  <c r="D63" i="2" l="1"/>
  <c r="D42" i="2"/>
  <c r="D26" i="2"/>
  <c r="D17" i="2"/>
  <c r="D8" i="2"/>
  <c r="D66" i="25"/>
  <c r="D57" i="25"/>
  <c r="D52" i="25"/>
  <c r="D46" i="25"/>
  <c r="D39" i="25"/>
  <c r="D27" i="25"/>
  <c r="D9" i="25"/>
  <c r="D74" i="25" l="1"/>
  <c r="D24" i="2"/>
  <c r="D61" i="2"/>
  <c r="C54" i="39" l="1"/>
  <c r="C15" i="39"/>
  <c r="C55" i="39"/>
  <c r="D72" i="2"/>
  <c r="D51" i="3" l="1"/>
  <c r="D53" i="3" s="1"/>
  <c r="E66" i="25"/>
  <c r="C66" i="25"/>
  <c r="C74" i="25" s="1"/>
  <c r="E57" i="25"/>
  <c r="F57" i="25" s="1"/>
  <c r="E52" i="25"/>
  <c r="F52" i="25" s="1"/>
  <c r="E46" i="25"/>
  <c r="F46" i="25" s="1"/>
  <c r="E39" i="25"/>
  <c r="F37" i="25"/>
  <c r="F34" i="3" s="1"/>
  <c r="F36" i="3" s="1"/>
  <c r="F38" i="3" s="1"/>
  <c r="F48" i="3" s="1"/>
  <c r="F51" i="3" s="1"/>
  <c r="F53" i="3" s="1"/>
  <c r="E27" i="25"/>
  <c r="F27" i="25" s="1"/>
  <c r="E9" i="25"/>
  <c r="F9" i="25" s="1"/>
  <c r="C40" i="3"/>
  <c r="C46" i="3" s="1"/>
  <c r="C26" i="3"/>
  <c r="D17" i="39"/>
  <c r="D57" i="39" s="1"/>
  <c r="B17" i="39"/>
  <c r="B57" i="39" s="1"/>
  <c r="C8" i="2"/>
  <c r="E8" i="2"/>
  <c r="F8" i="2"/>
  <c r="C17" i="2"/>
  <c r="E17" i="2"/>
  <c r="F17" i="2"/>
  <c r="E26" i="2"/>
  <c r="F26" i="2"/>
  <c r="E42" i="2"/>
  <c r="F42" i="2"/>
  <c r="C63" i="2"/>
  <c r="E63" i="2"/>
  <c r="F63" i="2"/>
  <c r="F39" i="25" l="1"/>
  <c r="B56" i="39"/>
  <c r="B59" i="39"/>
  <c r="B58" i="39"/>
  <c r="C24" i="2"/>
  <c r="C36" i="3"/>
  <c r="C38" i="3" s="1"/>
  <c r="E61" i="2"/>
  <c r="E24" i="2"/>
  <c r="F24" i="2"/>
  <c r="F61" i="2"/>
  <c r="C61" i="2"/>
  <c r="E74" i="25"/>
  <c r="F74" i="25" s="1"/>
  <c r="F66" i="25"/>
  <c r="C48" i="3" l="1"/>
  <c r="C51" i="3" s="1"/>
  <c r="C53" i="3" s="1"/>
  <c r="D55" i="39"/>
  <c r="B55" i="39"/>
  <c r="B15" i="39"/>
  <c r="C72" i="2"/>
  <c r="E72" i="2"/>
  <c r="F72" i="2"/>
  <c r="D54" i="39" l="1"/>
  <c r="D15" i="39"/>
  <c r="H51" i="3" l="1"/>
  <c r="H53" i="3" s="1"/>
  <c r="G51" i="3"/>
  <c r="G53" i="3" s="1"/>
  <c r="B54" i="39" l="1"/>
</calcChain>
</file>

<file path=xl/sharedStrings.xml><?xml version="1.0" encoding="utf-8"?>
<sst xmlns="http://schemas.openxmlformats.org/spreadsheetml/2006/main" count="2129" uniqueCount="1406">
  <si>
    <t>Object Code</t>
  </si>
  <si>
    <t>A01101</t>
  </si>
  <si>
    <t>Basic Pay</t>
  </si>
  <si>
    <t>A01102</t>
  </si>
  <si>
    <t>Personal Pay</t>
  </si>
  <si>
    <t>A01103</t>
  </si>
  <si>
    <t>Special Pay</t>
  </si>
  <si>
    <t>A01104</t>
  </si>
  <si>
    <t>Technical Pay</t>
  </si>
  <si>
    <t>A01105</t>
  </si>
  <si>
    <t>Qualification Pay</t>
  </si>
  <si>
    <t>A01106</t>
  </si>
  <si>
    <t>Pay of Contract Staff</t>
  </si>
  <si>
    <t>A0110602</t>
  </si>
  <si>
    <t>Tenure Track Pay</t>
  </si>
  <si>
    <t>A01150</t>
  </si>
  <si>
    <t>Others</t>
  </si>
  <si>
    <t>A01151</t>
  </si>
  <si>
    <t>A01152</t>
  </si>
  <si>
    <t>A01153</t>
  </si>
  <si>
    <t>A01155</t>
  </si>
  <si>
    <t>A01156</t>
  </si>
  <si>
    <t>A01170</t>
  </si>
  <si>
    <t>Total Pay (Pay of Officers + Pay of Staff)</t>
  </si>
  <si>
    <t>A01201</t>
  </si>
  <si>
    <t>Senior Post Allowance</t>
  </si>
  <si>
    <t>A01202</t>
  </si>
  <si>
    <t>House Rent Allowance</t>
  </si>
  <si>
    <t>A01203</t>
  </si>
  <si>
    <t>Conveyance Allowance</t>
  </si>
  <si>
    <t>A0120402</t>
  </si>
  <si>
    <t>Utility Allowance</t>
  </si>
  <si>
    <t>A01207</t>
  </si>
  <si>
    <t>Washing Allowance</t>
  </si>
  <si>
    <t>A01208</t>
  </si>
  <si>
    <t>Dress Allowance</t>
  </si>
  <si>
    <t>A0129903</t>
  </si>
  <si>
    <t>Others - Integrated Allowance</t>
  </si>
  <si>
    <t>A0129904</t>
  </si>
  <si>
    <t>Others - Gun Allowance</t>
  </si>
  <si>
    <t>A01211</t>
  </si>
  <si>
    <t>Hill Allowance</t>
  </si>
  <si>
    <t>A01216</t>
  </si>
  <si>
    <t>Qualification/PhD/Special S&amp;T 
Allowance</t>
  </si>
  <si>
    <t>A01217</t>
  </si>
  <si>
    <t>Medical Allowance</t>
  </si>
  <si>
    <t>A01222</t>
  </si>
  <si>
    <t>Hardship Allowance</t>
  </si>
  <si>
    <t>A01224</t>
  </si>
  <si>
    <t>Entertainment Allowance</t>
  </si>
  <si>
    <t>A01226</t>
  </si>
  <si>
    <t>Computer Allowance</t>
  </si>
  <si>
    <t>A01227</t>
  </si>
  <si>
    <t>Project Allowance</t>
  </si>
  <si>
    <t>A01228</t>
  </si>
  <si>
    <t>Orderly Allowance</t>
  </si>
  <si>
    <t>A01230</t>
  </si>
  <si>
    <t>Dusting Allowance</t>
  </si>
  <si>
    <t>A01231</t>
  </si>
  <si>
    <t>Drinking Water Allowance</t>
  </si>
  <si>
    <t>A01236</t>
  </si>
  <si>
    <t>Deputation Allowance</t>
  </si>
  <si>
    <t>A01237</t>
  </si>
  <si>
    <t>Design Allowance</t>
  </si>
  <si>
    <t>A01238</t>
  </si>
  <si>
    <t>A01252</t>
  </si>
  <si>
    <t>Non Practising Allowance</t>
  </si>
  <si>
    <t>A01254</t>
  </si>
  <si>
    <t>Anaesthesia Allowance</t>
  </si>
  <si>
    <t>A01263</t>
  </si>
  <si>
    <t>Research Allowance</t>
  </si>
  <si>
    <t>A01267</t>
  </si>
  <si>
    <t>Provost / Warden / Boarding Allowance</t>
  </si>
  <si>
    <t>A01270</t>
  </si>
  <si>
    <t>Other Regular Allowances  - A01211 - 70</t>
  </si>
  <si>
    <t>Total Regular Allowances (Regular+ Others)</t>
  </si>
  <si>
    <t> A01271 </t>
  </si>
  <si>
    <t>Overtime Allowance to Drivers</t>
  </si>
  <si>
    <t> A01272 </t>
  </si>
  <si>
    <t>Night Duty Allowance</t>
  </si>
  <si>
    <t> A01273 </t>
  </si>
  <si>
    <t>Honorarium</t>
  </si>
  <si>
    <t> A01274 </t>
  </si>
  <si>
    <t>Medical Charges  - Hospitalization etc.</t>
  </si>
  <si>
    <t> A01277 </t>
  </si>
  <si>
    <t>Contingent Paid Staff / Daily Wages</t>
  </si>
  <si>
    <t> A0127801</t>
  </si>
  <si>
    <t> A0127802</t>
  </si>
  <si>
    <t>Group Insurance</t>
  </si>
  <si>
    <t> A01289</t>
  </si>
  <si>
    <t>Teaching Allowance</t>
  </si>
  <si>
    <t>Total Establishment Charges</t>
  </si>
  <si>
    <t>Particulars</t>
  </si>
  <si>
    <t>a.</t>
  </si>
  <si>
    <t>a. </t>
  </si>
  <si>
    <t>b.</t>
  </si>
  <si>
    <t>c.</t>
  </si>
  <si>
    <t>d.</t>
  </si>
  <si>
    <t>e.</t>
  </si>
  <si>
    <t>f. </t>
  </si>
  <si>
    <t>3.    Total  Own Resources</t>
  </si>
  <si>
    <t>On Campus Students (sub-total)</t>
  </si>
  <si>
    <t>b. </t>
  </si>
  <si>
    <t>c. </t>
  </si>
  <si>
    <t>Income from Consultancy &amp; Testing</t>
  </si>
  <si>
    <t>Income from Intellectual Property</t>
  </si>
  <si>
    <t>3 (ii) Other Venues of Income [3(ii) a - 3(ii) f]</t>
  </si>
  <si>
    <t>A. Total Available Resources [1+2+3]</t>
  </si>
  <si>
    <t>Other Establishment Charges</t>
  </si>
  <si>
    <t>Sanctioned 
Posts</t>
  </si>
  <si>
    <t>Filled Posts</t>
  </si>
  <si>
    <t>Vacant Posts</t>
  </si>
  <si>
    <t>PhD</t>
  </si>
  <si>
    <t>Non-PhD</t>
  </si>
  <si>
    <t>Total</t>
  </si>
  <si>
    <t>Number of Posts</t>
  </si>
  <si>
    <t>Male</t>
  </si>
  <si>
    <t>Female</t>
  </si>
  <si>
    <t>Arts / Humanities</t>
  </si>
  <si>
    <t>Professor</t>
  </si>
  <si>
    <t>Associate Professor</t>
  </si>
  <si>
    <t>Assistant Professor</t>
  </si>
  <si>
    <t>Lecturer</t>
  </si>
  <si>
    <t>Social Sciences</t>
  </si>
  <si>
    <t>Agriculture</t>
  </si>
  <si>
    <t>Medical</t>
  </si>
  <si>
    <t>Veterinary Sciences</t>
  </si>
  <si>
    <t>Engineering</t>
  </si>
  <si>
    <t>Grand Total</t>
  </si>
  <si>
    <t>Computer Sciences / IT</t>
  </si>
  <si>
    <t>Number</t>
  </si>
  <si>
    <t>Bachelor</t>
  </si>
  <si>
    <t>Bechelor</t>
  </si>
  <si>
    <t>Master</t>
  </si>
  <si>
    <t>BPS</t>
  </si>
  <si>
    <t>TTS</t>
  </si>
  <si>
    <t xml:space="preserve"> </t>
  </si>
  <si>
    <t>Code
No.</t>
  </si>
  <si>
    <t xml:space="preserve">Budget Heads </t>
  </si>
  <si>
    <t>A09201</t>
  </si>
  <si>
    <t>Hardware</t>
  </si>
  <si>
    <t>A09202</t>
  </si>
  <si>
    <t>Software</t>
  </si>
  <si>
    <t>A09203</t>
  </si>
  <si>
    <t>A09501</t>
  </si>
  <si>
    <t>A09601</t>
  </si>
  <si>
    <t>A09701</t>
  </si>
  <si>
    <t>A09801</t>
  </si>
  <si>
    <t>A09470</t>
  </si>
  <si>
    <t>A124</t>
  </si>
  <si>
    <t>A12405</t>
  </si>
  <si>
    <t>A12470</t>
  </si>
  <si>
    <t>A13001</t>
  </si>
  <si>
    <t>Transport</t>
  </si>
  <si>
    <t>A13101</t>
  </si>
  <si>
    <t>A13201</t>
  </si>
  <si>
    <t>A13301</t>
  </si>
  <si>
    <t>A13302</t>
  </si>
  <si>
    <t>A13304</t>
  </si>
  <si>
    <t>Structures</t>
  </si>
  <si>
    <t>A13701</t>
  </si>
  <si>
    <t>A13702</t>
  </si>
  <si>
    <t>A13703</t>
  </si>
  <si>
    <t>A13801</t>
  </si>
  <si>
    <t>A13901</t>
  </si>
  <si>
    <t>A13920</t>
  </si>
  <si>
    <t>A021</t>
  </si>
  <si>
    <t>A02101</t>
  </si>
  <si>
    <t>A02102</t>
  </si>
  <si>
    <t>A022</t>
  </si>
  <si>
    <t>A02201</t>
  </si>
  <si>
    <t>A02203</t>
  </si>
  <si>
    <t>A03101</t>
  </si>
  <si>
    <t>A03102</t>
  </si>
  <si>
    <t>A032</t>
  </si>
  <si>
    <t>A03201</t>
  </si>
  <si>
    <t>A03202</t>
  </si>
  <si>
    <t>A03205</t>
  </si>
  <si>
    <t>A033</t>
  </si>
  <si>
    <t>A03301</t>
  </si>
  <si>
    <t>Gas</t>
  </si>
  <si>
    <t>A03302</t>
  </si>
  <si>
    <t>Water</t>
  </si>
  <si>
    <t>A03303</t>
  </si>
  <si>
    <t>Electricity</t>
  </si>
  <si>
    <t>A03304</t>
  </si>
  <si>
    <t>A034</t>
  </si>
  <si>
    <t>A03402</t>
  </si>
  <si>
    <t>A03403</t>
  </si>
  <si>
    <t>A03404</t>
  </si>
  <si>
    <t>A03410</t>
  </si>
  <si>
    <t>A036</t>
  </si>
  <si>
    <t>A03602</t>
  </si>
  <si>
    <t>Insurance</t>
  </si>
  <si>
    <t>A03603</t>
  </si>
  <si>
    <t>Registration</t>
  </si>
  <si>
    <t>A037</t>
  </si>
  <si>
    <t>A03770</t>
  </si>
  <si>
    <t>A038</t>
  </si>
  <si>
    <t>A03801</t>
  </si>
  <si>
    <t>A03802</t>
  </si>
  <si>
    <t>A03805</t>
  </si>
  <si>
    <t>A03806</t>
  </si>
  <si>
    <t>A03807</t>
  </si>
  <si>
    <t>A03808</t>
  </si>
  <si>
    <t>A03809</t>
  </si>
  <si>
    <t>A03810</t>
  </si>
  <si>
    <t>A03820</t>
  </si>
  <si>
    <t>A039</t>
  </si>
  <si>
    <t>A03901</t>
  </si>
  <si>
    <t>Stationery</t>
  </si>
  <si>
    <t>A03902</t>
  </si>
  <si>
    <t>A03903</t>
  </si>
  <si>
    <t>A0397006</t>
  </si>
  <si>
    <t>A03904</t>
  </si>
  <si>
    <t>A03905</t>
  </si>
  <si>
    <t>A03906</t>
  </si>
  <si>
    <t>A03907</t>
  </si>
  <si>
    <t>A03912</t>
  </si>
  <si>
    <t>A03913</t>
  </si>
  <si>
    <t>A03915</t>
  </si>
  <si>
    <t>A03916</t>
  </si>
  <si>
    <t>A03917</t>
  </si>
  <si>
    <t>A03918</t>
  </si>
  <si>
    <t>A03919</t>
  </si>
  <si>
    <t>A03927</t>
  </si>
  <si>
    <t>A03933</t>
  </si>
  <si>
    <t>A03935</t>
  </si>
  <si>
    <t>A03936</t>
  </si>
  <si>
    <t>A03940</t>
  </si>
  <si>
    <t>A03942</t>
  </si>
  <si>
    <t>A03959</t>
  </si>
  <si>
    <t>A03970</t>
  </si>
  <si>
    <t>A0397002</t>
  </si>
  <si>
    <t>A0397003</t>
  </si>
  <si>
    <t>A0397004</t>
  </si>
  <si>
    <t>A0397005</t>
  </si>
  <si>
    <t>A04101</t>
  </si>
  <si>
    <t>Pension</t>
  </si>
  <si>
    <t>A04102</t>
  </si>
  <si>
    <t>A04103</t>
  </si>
  <si>
    <t>Gratuity</t>
  </si>
  <si>
    <t>A04104</t>
  </si>
  <si>
    <t>A04105</t>
  </si>
  <si>
    <t>A04106</t>
  </si>
  <si>
    <t>A04110</t>
  </si>
  <si>
    <t>A04114</t>
  </si>
  <si>
    <t>A04170</t>
  </si>
  <si>
    <t>A06101</t>
  </si>
  <si>
    <t>A0610102</t>
  </si>
  <si>
    <t>A0610103</t>
  </si>
  <si>
    <t>A0610104</t>
  </si>
  <si>
    <t>A06102</t>
  </si>
  <si>
    <t>A06103</t>
  </si>
  <si>
    <t>A06104</t>
  </si>
  <si>
    <t>Bonuses</t>
  </si>
  <si>
    <t>A06202</t>
  </si>
  <si>
    <t>A06301</t>
  </si>
  <si>
    <t>A081</t>
  </si>
  <si>
    <t>A08101</t>
  </si>
  <si>
    <t>A08102</t>
  </si>
  <si>
    <t>A08103</t>
  </si>
  <si>
    <t>A08104</t>
  </si>
  <si>
    <t>HEC-109</t>
  </si>
  <si>
    <t>C02813</t>
  </si>
  <si>
    <t>C0281301</t>
  </si>
  <si>
    <t>C0281306</t>
  </si>
  <si>
    <t>C0281201</t>
  </si>
  <si>
    <t>C02815</t>
  </si>
  <si>
    <t>C0281501</t>
  </si>
  <si>
    <t>C0281809</t>
  </si>
  <si>
    <t>Total:</t>
  </si>
  <si>
    <t>Rs. in Million</t>
  </si>
  <si>
    <t>Consolidated Position of Funds in all Bank Accounts</t>
  </si>
  <si>
    <t>Name of  University / Institute: __________________________________________________________________</t>
  </si>
  <si>
    <t>S.</t>
  </si>
  <si>
    <t xml:space="preserve">Name, Designation </t>
  </si>
  <si>
    <t>Pay</t>
  </si>
  <si>
    <t>Sen.</t>
  </si>
  <si>
    <t>Enter.</t>
  </si>
  <si>
    <t>Orderly</t>
  </si>
  <si>
    <t>H. Rent</t>
  </si>
  <si>
    <t>Convey.</t>
  </si>
  <si>
    <t>Qualifica-</t>
  </si>
  <si>
    <t>Dean/</t>
  </si>
  <si>
    <t>Compu-</t>
  </si>
  <si>
    <t>Washing</t>
  </si>
  <si>
    <t xml:space="preserve">Dress </t>
  </si>
  <si>
    <t>Dusting</t>
  </si>
  <si>
    <t>Gun</t>
  </si>
  <si>
    <t xml:space="preserve">Hill </t>
  </si>
  <si>
    <t>Hard-
ship</t>
  </si>
  <si>
    <t>Any</t>
  </si>
  <si>
    <t>No.</t>
  </si>
  <si>
    <t>&amp; Scale</t>
  </si>
  <si>
    <t>Post</t>
  </si>
  <si>
    <t>Allow</t>
  </si>
  <si>
    <t>Allow.</t>
  </si>
  <si>
    <t>tion/ Ph.D.</t>
  </si>
  <si>
    <t>Chairman</t>
  </si>
  <si>
    <t>ter Allow.</t>
  </si>
  <si>
    <t>Relief</t>
  </si>
  <si>
    <t>other</t>
  </si>
  <si>
    <t xml:space="preserve">Officers / Staff (All Administrative/Services Departments) </t>
  </si>
  <si>
    <t>Arts / Humanities / Social Sciences Departments</t>
  </si>
  <si>
    <t>Total (Faculty + Staff)</t>
  </si>
  <si>
    <t>Science (Basic, Natural, IT etc.) Departments</t>
  </si>
  <si>
    <t>Agriculture Departments</t>
  </si>
  <si>
    <t>Medical / Veterinary Departments</t>
  </si>
  <si>
    <t>Engineering Departments</t>
  </si>
  <si>
    <t>Grand Total:</t>
  </si>
  <si>
    <r>
      <t>Note:</t>
    </r>
    <r>
      <rPr>
        <sz val="10"/>
        <color indexed="10"/>
        <rFont val="Arial"/>
        <family val="2"/>
      </rPr>
      <t xml:space="preserve"> Impact of each allowance being paid by the University / Institute / Centre to the emloyees may be calculated in this proforma, by adding / deleting name(s) of different allowances and tallied with what has been mentioned in proforma HEC-107. </t>
    </r>
  </si>
  <si>
    <t>Enrolment in Affiliated Colleges and External/Private Students</t>
  </si>
  <si>
    <t>Level of Degree</t>
  </si>
  <si>
    <t>Discipline</t>
  </si>
  <si>
    <t>Duration of Degree</t>
  </si>
  <si>
    <t>B.A (Pass)</t>
  </si>
  <si>
    <t>2 Year</t>
  </si>
  <si>
    <t>B.Sc. (Pass)</t>
  </si>
  <si>
    <t>Art/ Humanities</t>
  </si>
  <si>
    <t>Social Sciencs</t>
  </si>
  <si>
    <t>Sciences</t>
  </si>
  <si>
    <t xml:space="preserve">Bachelor </t>
  </si>
  <si>
    <t>MS/ M. Phil</t>
  </si>
  <si>
    <t>Post Graduate Diplomas</t>
  </si>
  <si>
    <t>Business/ Commerce / CS&amp;IT</t>
  </si>
  <si>
    <t>Law</t>
  </si>
  <si>
    <t>Education</t>
  </si>
  <si>
    <t>B. Number of Private/ External Candidates</t>
  </si>
  <si>
    <t>Level</t>
  </si>
  <si>
    <t>New Registration</t>
  </si>
  <si>
    <t>Passed</t>
  </si>
  <si>
    <t xml:space="preserve">B.A  </t>
  </si>
  <si>
    <t>Part-I</t>
  </si>
  <si>
    <t>Part-II</t>
  </si>
  <si>
    <t>B.Sc</t>
  </si>
  <si>
    <t>Previous</t>
  </si>
  <si>
    <t>Final</t>
  </si>
  <si>
    <t>Anthropology</t>
  </si>
  <si>
    <t>Agronomy</t>
  </si>
  <si>
    <t>Archaeology</t>
  </si>
  <si>
    <t>Entomology</t>
  </si>
  <si>
    <t>Area Studies</t>
  </si>
  <si>
    <t>Forestry</t>
  </si>
  <si>
    <t>Criminology</t>
  </si>
  <si>
    <t>Nutrition</t>
  </si>
  <si>
    <t>Development Economics</t>
  </si>
  <si>
    <t>Development Studies</t>
  </si>
  <si>
    <t>Economics</t>
  </si>
  <si>
    <t>Weed Science</t>
  </si>
  <si>
    <t>Aerospace Engineering</t>
  </si>
  <si>
    <t>Gender Studies</t>
  </si>
  <si>
    <t>History</t>
  </si>
  <si>
    <t>Avionics Engineering</t>
  </si>
  <si>
    <t>Home Economics</t>
  </si>
  <si>
    <t>International Relations</t>
  </si>
  <si>
    <t>Civil Engineering</t>
  </si>
  <si>
    <t>Coal Technology</t>
  </si>
  <si>
    <t>Electrical Engineering</t>
  </si>
  <si>
    <t>Pakistan Studies</t>
  </si>
  <si>
    <t>Philosophy</t>
  </si>
  <si>
    <t>Physical Education</t>
  </si>
  <si>
    <t>Political Science</t>
  </si>
  <si>
    <t>Psychology</t>
  </si>
  <si>
    <t>Rural Sociology</t>
  </si>
  <si>
    <t>Industrial Engineering</t>
  </si>
  <si>
    <t>Seerat Studies</t>
  </si>
  <si>
    <t>Mechanical Engineering</t>
  </si>
  <si>
    <t>Sociology</t>
  </si>
  <si>
    <t>Women Studies</t>
  </si>
  <si>
    <t>Nuclear Engineering</t>
  </si>
  <si>
    <t>Structural Engineering</t>
  </si>
  <si>
    <t>Textile Engineering</t>
  </si>
  <si>
    <t>Textile Science</t>
  </si>
  <si>
    <t>Transportation Engineering</t>
  </si>
  <si>
    <t>Arabic</t>
  </si>
  <si>
    <t>Balochi</t>
  </si>
  <si>
    <t>Bengali</t>
  </si>
  <si>
    <t>Chemistry</t>
  </si>
  <si>
    <t>Chinese</t>
  </si>
  <si>
    <t>English</t>
  </si>
  <si>
    <t>Geography</t>
  </si>
  <si>
    <t>Geology</t>
  </si>
  <si>
    <t>French</t>
  </si>
  <si>
    <t>Mathematics</t>
  </si>
  <si>
    <t>Mineralogy</t>
  </si>
  <si>
    <t>Journalism</t>
  </si>
  <si>
    <t>Mass Communication</t>
  </si>
  <si>
    <t>Physical Chemistry</t>
  </si>
  <si>
    <t>Physics</t>
  </si>
  <si>
    <t>Solid State Physics</t>
  </si>
  <si>
    <t>Pashto</t>
  </si>
  <si>
    <t>Space Science</t>
  </si>
  <si>
    <t>Persian</t>
  </si>
  <si>
    <t>Product Design</t>
  </si>
  <si>
    <t>Statistics</t>
  </si>
  <si>
    <t>Punjabi</t>
  </si>
  <si>
    <t>Saraiki</t>
  </si>
  <si>
    <t>Sindhi</t>
  </si>
  <si>
    <t>Biochemistry</t>
  </si>
  <si>
    <t>Bioinformatics</t>
  </si>
  <si>
    <t>Biology</t>
  </si>
  <si>
    <t>Visual Arts</t>
  </si>
  <si>
    <t>Biotechnology</t>
  </si>
  <si>
    <t>Microbiology</t>
  </si>
  <si>
    <t>Molecular Biology</t>
  </si>
  <si>
    <t>Pharmacy</t>
  </si>
  <si>
    <t>Information Technology</t>
  </si>
  <si>
    <t>Physiology</t>
  </si>
  <si>
    <t>Software Engineering</t>
  </si>
  <si>
    <t>Zoology</t>
  </si>
  <si>
    <t>Anatomy</t>
  </si>
  <si>
    <t>Dentistry</t>
  </si>
  <si>
    <t>Commerce</t>
  </si>
  <si>
    <t>Nursing</t>
  </si>
  <si>
    <t>Public Administration</t>
  </si>
  <si>
    <t>Admission Fees</t>
  </si>
  <si>
    <t>Tuition Fees - Regular Fee Structure</t>
  </si>
  <si>
    <t>C0281311</t>
  </si>
  <si>
    <t>Tuition Fees - Self-Support Scheme</t>
  </si>
  <si>
    <t>C0281316</t>
  </si>
  <si>
    <t>Tuition Fees - Self-Financing Scheme</t>
  </si>
  <si>
    <t>C0281322</t>
  </si>
  <si>
    <t>Registration Fees - University  Students Only</t>
  </si>
  <si>
    <t>C0281323</t>
  </si>
  <si>
    <t>C0281326</t>
  </si>
  <si>
    <t>Registration Fees - Private / External Students</t>
  </si>
  <si>
    <t>C0281332</t>
  </si>
  <si>
    <t>C0281333</t>
  </si>
  <si>
    <t>Examination Fees -  Affiliated Colleges Students</t>
  </si>
  <si>
    <t>C0281336</t>
  </si>
  <si>
    <t>Examination Fees - Private / External Students</t>
  </si>
  <si>
    <t>C0281341</t>
  </si>
  <si>
    <t>Library Fees</t>
  </si>
  <si>
    <t>C0281346</t>
  </si>
  <si>
    <t>Degree / Transcript Fee etc.</t>
  </si>
  <si>
    <t>C0281361</t>
  </si>
  <si>
    <t>C0281390</t>
  </si>
  <si>
    <t>Other Misc. Fees from Students</t>
  </si>
  <si>
    <t>Education General Fees [ 301 - 390 ]</t>
  </si>
  <si>
    <t>Hostel Admission Fees</t>
  </si>
  <si>
    <t>C0281206</t>
  </si>
  <si>
    <t>Hostel Room Rent</t>
  </si>
  <si>
    <t>C0281211</t>
  </si>
  <si>
    <t>Hostel Utilitiy Charges</t>
  </si>
  <si>
    <t>C0281216</t>
  </si>
  <si>
    <t>Hostel Service Charges</t>
  </si>
  <si>
    <t>C0281221</t>
  </si>
  <si>
    <t>Income from Transport / Buses</t>
  </si>
  <si>
    <t>C0281226</t>
  </si>
  <si>
    <t>Other Misc. Charges</t>
  </si>
  <si>
    <t>C02812 </t>
  </si>
  <si>
    <t>Hostel Fees / User Charges [ 201 - 226 ]</t>
  </si>
  <si>
    <t>C02810 </t>
  </si>
  <si>
    <t>Income from Endowments</t>
  </si>
  <si>
    <t>Income from Collaborative Research - Domestic</t>
  </si>
  <si>
    <t>C0281506</t>
  </si>
  <si>
    <t>Income from Collaborative Research - International</t>
  </si>
  <si>
    <t>C0281511</t>
  </si>
  <si>
    <t>Income from Collaborative Research - Others</t>
  </si>
  <si>
    <t>C0281521</t>
  </si>
  <si>
    <t>C0281526</t>
  </si>
  <si>
    <t>C0281531</t>
  </si>
  <si>
    <t>Income from Contract Research - SMEs</t>
  </si>
  <si>
    <t>C02815 </t>
  </si>
  <si>
    <t>C0281536</t>
  </si>
  <si>
    <t>Income from Consultancy</t>
  </si>
  <si>
    <t>C0281541</t>
  </si>
  <si>
    <t>Income from Consultancy - Contracts with SMEs</t>
  </si>
  <si>
    <t>C0281546</t>
  </si>
  <si>
    <t>Income from Consultancy - Contracts with Commercial Businesses</t>
  </si>
  <si>
    <t>C0281551</t>
  </si>
  <si>
    <t>Income from Consultancy - Contracts with Non Commercial Organizations</t>
  </si>
  <si>
    <t>C0281561</t>
  </si>
  <si>
    <t>Income from Testing Services etc.</t>
  </si>
  <si>
    <t>C0281566</t>
  </si>
  <si>
    <t>Income From Regeneration &amp; Development Programs - Federal</t>
  </si>
  <si>
    <t>C0281568</t>
  </si>
  <si>
    <t>Income From Regeneration &amp; Development Programs - Provincial</t>
  </si>
  <si>
    <t>C0281570</t>
  </si>
  <si>
    <t>Income From Regeneration &amp; Development Programs - District Govts.</t>
  </si>
  <si>
    <t>C0281572</t>
  </si>
  <si>
    <t>Income From Regeneration &amp; Development Programs - Others</t>
  </si>
  <si>
    <t>Income from Regeneration &amp; Development 
Programs [ 566 - 572 ]</t>
  </si>
  <si>
    <t>C0281575</t>
  </si>
  <si>
    <t>Receipts from Patents &amp; Disclosures</t>
  </si>
  <si>
    <t>C0281580</t>
  </si>
  <si>
    <t>Intellectual Property Income - Commercial Businesses</t>
  </si>
  <si>
    <t>C0281585</t>
  </si>
  <si>
    <t>Intellectual Property Income - Non Commercial Organizations</t>
  </si>
  <si>
    <t>C0281590</t>
  </si>
  <si>
    <t>Intellectual Property Income - SMEs</t>
  </si>
  <si>
    <t>C0281595</t>
  </si>
  <si>
    <t>Income from Spin-offs activities</t>
  </si>
  <si>
    <t>C0281600</t>
  </si>
  <si>
    <t>Income from Start-ups</t>
  </si>
  <si>
    <t>C0281606</t>
  </si>
  <si>
    <t>Income from sale of shares in Spin-offs</t>
  </si>
  <si>
    <t>C0281610</t>
  </si>
  <si>
    <t>Receipts from Alumni</t>
  </si>
  <si>
    <t>C02815-6 </t>
  </si>
  <si>
    <t>Affiliation Fees Received from Other Institutions</t>
  </si>
  <si>
    <t>C0281820</t>
  </si>
  <si>
    <t>Sale of Publications</t>
  </si>
  <si>
    <t>C0281830</t>
  </si>
  <si>
    <t>Sale of Prospectus / Forms</t>
  </si>
  <si>
    <t>C0281840</t>
  </si>
  <si>
    <t>Rent / Lease of University Buildings / Shops etc.</t>
  </si>
  <si>
    <t>C0281850</t>
  </si>
  <si>
    <t>Income from Farm Produces / Livestock etc.</t>
  </si>
  <si>
    <t>C0281860</t>
  </si>
  <si>
    <t>Interest on Investments / Cash Balances etc.</t>
  </si>
  <si>
    <t>C0281870</t>
  </si>
  <si>
    <t>Other Misc. Receipts</t>
  </si>
  <si>
    <t>C02818 </t>
  </si>
  <si>
    <t>Others [ 809 - 870 ]</t>
  </si>
  <si>
    <t>Detail of Establishment Charges</t>
  </si>
  <si>
    <t>Rs. in million</t>
  </si>
  <si>
    <t>Others - Civil Works</t>
  </si>
  <si>
    <t>Electrification Plumbing and Other  Infrasturcture</t>
  </si>
  <si>
    <t>A09 </t>
  </si>
  <si>
    <t>Purchase of Livestock</t>
  </si>
  <si>
    <t>Purchase of Furniture &amp; Fixture</t>
  </si>
  <si>
    <t>Purchase of Plant &amp; Machinery</t>
  </si>
  <si>
    <t>Purchase of Transport</t>
  </si>
  <si>
    <t>Purchase of I.T. Equipment</t>
  </si>
  <si>
    <t>Cycle Advance</t>
  </si>
  <si>
    <t>Motor Cycle / Scooter Advance</t>
  </si>
  <si>
    <t>Motor Car Advance</t>
  </si>
  <si>
    <t>House Building Advance</t>
  </si>
  <si>
    <t>A064</t>
  </si>
  <si>
    <t>A0647001</t>
  </si>
  <si>
    <t>Renewals &amp; Replacements</t>
  </si>
  <si>
    <t>A0640301</t>
  </si>
  <si>
    <t>University linkage Programe</t>
  </si>
  <si>
    <t>A0640205</t>
  </si>
  <si>
    <t>Cobtribution / Transfers to Benevolent  Fund</t>
  </si>
  <si>
    <t>A0640204</t>
  </si>
  <si>
    <t>Contribution / Transfers to Provident  Fund (University Share)</t>
  </si>
  <si>
    <t>A0640203</t>
  </si>
  <si>
    <t>Contribution / Transfers to Pension  Fund</t>
  </si>
  <si>
    <t>A0640202</t>
  </si>
  <si>
    <t>Contributions / Transfer to reserve  funds</t>
  </si>
  <si>
    <t>A0640201</t>
  </si>
  <si>
    <t>A063</t>
  </si>
  <si>
    <t>Gifts</t>
  </si>
  <si>
    <t>A06302</t>
  </si>
  <si>
    <t>Entertainments</t>
  </si>
  <si>
    <t>A062</t>
  </si>
  <si>
    <t>A06270</t>
  </si>
  <si>
    <t>Contribution to International Agencies</t>
  </si>
  <si>
    <t>A061</t>
  </si>
  <si>
    <t>Cash Awards  - for Meritorious Services</t>
  </si>
  <si>
    <t>Other Scholarships</t>
  </si>
  <si>
    <t>Gold Medals &amp; Scholarships</t>
  </si>
  <si>
    <t>Faculty Scholarships</t>
  </si>
  <si>
    <t>Need Based Scholarships</t>
  </si>
  <si>
    <t>Merit Scholarships</t>
  </si>
  <si>
    <t>Consultant Based Research &amp; Survey</t>
  </si>
  <si>
    <t>Research and Survey</t>
  </si>
  <si>
    <t>Feasibility Studies</t>
  </si>
  <si>
    <t>Consultant-based Feasibility Studies</t>
  </si>
  <si>
    <t>A13 </t>
  </si>
  <si>
    <t>Others - Repair</t>
  </si>
  <si>
    <t>Lines &amp; Wires - Repair</t>
  </si>
  <si>
    <t>Maintenance of Gardens</t>
  </si>
  <si>
    <t>I.T. Equipment</t>
  </si>
  <si>
    <t>Residential Buildings</t>
  </si>
  <si>
    <t>Office Buildings</t>
  </si>
  <si>
    <t>Furniture &amp; Fixture</t>
  </si>
  <si>
    <t>Machinery &amp; Equipment</t>
  </si>
  <si>
    <t>A04 </t>
  </si>
  <si>
    <t>Others  - Assistance Package for Families of Emps</t>
  </si>
  <si>
    <t>Superannuation Encashment of LPR</t>
  </si>
  <si>
    <t>Payment of Pension Contribution to  other orgs</t>
  </si>
  <si>
    <t>Reimbursement of Medical Charges to  Pensioners</t>
  </si>
  <si>
    <t>Gratuities  - e.g. gratuity where pension is not  mature</t>
  </si>
  <si>
    <t>Other Pension  - e.g. Family Pension</t>
  </si>
  <si>
    <t>Commuted Value of Pension</t>
  </si>
  <si>
    <t>Total Operating Expenses</t>
  </si>
  <si>
    <t>A03 </t>
  </si>
  <si>
    <t>Stipends Incentives etc.</t>
  </si>
  <si>
    <t>Specific Consumable</t>
  </si>
  <si>
    <t>A0394204</t>
  </si>
  <si>
    <t>Generic Consumable</t>
  </si>
  <si>
    <t>A0394203</t>
  </si>
  <si>
    <t>Chemicals / Glassware</t>
  </si>
  <si>
    <t>A0394202</t>
  </si>
  <si>
    <t>Cost of other stores</t>
  </si>
  <si>
    <t>Unforeseen Expenditure / Contingencies</t>
  </si>
  <si>
    <t>Foreign / Inland Training Course Fee</t>
  </si>
  <si>
    <t>Depriciation Expense</t>
  </si>
  <si>
    <t>Service Charges</t>
  </si>
  <si>
    <t>Purchase of Drugs and Medicines</t>
  </si>
  <si>
    <t>Payments to Other services rendered  - Audit Fee etc.</t>
  </si>
  <si>
    <t>Exhibitions Fairs &amp; Other National  Celebrations</t>
  </si>
  <si>
    <t>Law Charges</t>
  </si>
  <si>
    <t>Essay Writing &amp; Copyrights</t>
  </si>
  <si>
    <t>Payment to Govt. Department for  Services Rendered</t>
  </si>
  <si>
    <t>Contribution &amp; Subscription</t>
  </si>
  <si>
    <t>Expenditure on Pakistani Delegations to Foreign Countries</t>
  </si>
  <si>
    <t>Advertising &amp; Publicity</t>
  </si>
  <si>
    <t>Uniforms and Protective Clothing</t>
  </si>
  <si>
    <t>Newspapers Periodicals and Books</t>
  </si>
  <si>
    <t>Hire of Vehicles</t>
  </si>
  <si>
    <t>Convocation Expenses</t>
  </si>
  <si>
    <t>Conferences / Seminars / Workshops /
 Symposia</t>
  </si>
  <si>
    <t>Printing and publications</t>
  </si>
  <si>
    <t>Study Tours</t>
  </si>
  <si>
    <t>CNG Charges</t>
  </si>
  <si>
    <t>Convevance Charges  - for late sitting</t>
  </si>
  <si>
    <t>P.O.L. Charges</t>
  </si>
  <si>
    <t>Transportation of Goods</t>
  </si>
  <si>
    <t>Travelling Allowance  - TA/DA</t>
  </si>
  <si>
    <t>Training - International</t>
  </si>
  <si>
    <t>Training - Domestic</t>
  </si>
  <si>
    <t>Government Departments</t>
  </si>
  <si>
    <t>A03703</t>
  </si>
  <si>
    <t>Management</t>
  </si>
  <si>
    <t>A03702</t>
  </si>
  <si>
    <t>Computers</t>
  </si>
  <si>
    <t>A03701</t>
  </si>
  <si>
    <t>Motor Vehicles</t>
  </si>
  <si>
    <t>A035</t>
  </si>
  <si>
    <t>Other Operating Leases</t>
  </si>
  <si>
    <t>A03570</t>
  </si>
  <si>
    <t>Technical Equipments</t>
  </si>
  <si>
    <t>A03506</t>
  </si>
  <si>
    <t>A03504</t>
  </si>
  <si>
    <t>A03503</t>
  </si>
  <si>
    <t>Buildings</t>
  </si>
  <si>
    <t>A03502</t>
  </si>
  <si>
    <t>Machinery and Eqiupment</t>
  </si>
  <si>
    <t>A03501</t>
  </si>
  <si>
    <t>Other Occupancey Cost</t>
  </si>
  <si>
    <t>A03470</t>
  </si>
  <si>
    <t>Security Charges</t>
  </si>
  <si>
    <t>Rates and Taxes</t>
  </si>
  <si>
    <t>A03407</t>
  </si>
  <si>
    <t>Rent for other Buildings  - Hostels etc.</t>
  </si>
  <si>
    <t>Rent for Residential Buildings</t>
  </si>
  <si>
    <t>Rent for Office Building</t>
  </si>
  <si>
    <t>Hot &amp; Cold Weather Charges</t>
  </si>
  <si>
    <t>Courier and Pilot Services</t>
  </si>
  <si>
    <t>Internet Charges</t>
  </si>
  <si>
    <t>A0320403</t>
  </si>
  <si>
    <t>PERN</t>
  </si>
  <si>
    <t>A0320402</t>
  </si>
  <si>
    <t>Electronic Communication</t>
  </si>
  <si>
    <t>A0320401</t>
  </si>
  <si>
    <t>Telephone &amp; Trunk Calls</t>
  </si>
  <si>
    <t>Postage and Telegraph</t>
  </si>
  <si>
    <t>A031</t>
  </si>
  <si>
    <t>Legal Fees</t>
  </si>
  <si>
    <t>Bank Fees</t>
  </si>
  <si>
    <t xml:space="preserve">Approved 
Budget </t>
  </si>
  <si>
    <t>Revised 
Estimates</t>
  </si>
  <si>
    <t>Leave Salary / Pension Contribution - Deputationists</t>
  </si>
  <si>
    <t>Total Pay of Officers  </t>
  </si>
  <si>
    <t>Total Regular Allowances </t>
  </si>
  <si>
    <t>Total Pay of Staff    </t>
  </si>
  <si>
    <t>A0124407</t>
  </si>
  <si>
    <t xml:space="preserve">Budget  Heads </t>
  </si>
  <si>
    <t>Fees    (Total)</t>
  </si>
  <si>
    <t>Communication (Total)</t>
  </si>
  <si>
    <t>Utilities (Total)</t>
  </si>
  <si>
    <t>Occupancy Costs (Total)</t>
  </si>
  <si>
    <t>Operating Leases (Total)</t>
  </si>
  <si>
    <t>Motor Vehicles (Total)</t>
  </si>
  <si>
    <t>General Operating Expenses (Total)</t>
  </si>
  <si>
    <t>Employees Retirement Benefits (Total)</t>
  </si>
  <si>
    <t>Repair and Maintenance (Total)</t>
  </si>
  <si>
    <t>Feasibility Studies (Total)</t>
  </si>
  <si>
    <t>Financial Assistance/ Scholarships (Total)</t>
  </si>
  <si>
    <t>Entertainments and Gifts 
(Total)</t>
  </si>
  <si>
    <t>Expenditure on Acquiring of  Physical Assets (Total)</t>
  </si>
  <si>
    <t>Civil Works - Buildings &amp; Structures (Total)</t>
  </si>
  <si>
    <t>Advances to Employees (Total)</t>
  </si>
  <si>
    <t>Other Transfer Payments (Total)</t>
  </si>
  <si>
    <t>Technical Assistance (Total)</t>
  </si>
  <si>
    <t>Research Survey &amp; Exploratory 
Operations (Total)</t>
  </si>
  <si>
    <t>Travel &amp; Transportation [Total]</t>
  </si>
  <si>
    <t>Consultancy &amp; Contractual Work (Total)</t>
  </si>
  <si>
    <t>Registration Fees -Affiliated Colleges Students only</t>
  </si>
  <si>
    <t>Examination Fees-University  On Campus Students</t>
  </si>
  <si>
    <t>Income from Contract Research -Commercial Businesses [non-SMEs]</t>
  </si>
  <si>
    <t>Income from Contract Research -  Non-Commercial Organizations</t>
  </si>
  <si>
    <t> Income from Consultancy &amp; Testing 
[ 536 - 561 ]</t>
  </si>
  <si>
    <t>Income from Intellectual Property 
[ 575 - 610]</t>
  </si>
  <si>
    <t>Income from Services Rendered 
[ 501 - 531 ]</t>
  </si>
  <si>
    <t>Charge Allowance  - Deanship / Chairmanship/Headship Allowance</t>
  </si>
  <si>
    <t>Budget Heads</t>
  </si>
  <si>
    <t>Total Own Resources</t>
  </si>
  <si>
    <t>Fresh Enrolment for</t>
  </si>
  <si>
    <t>Total Enrolment</t>
  </si>
  <si>
    <t>Number of Non-Professional Affiliated Colleges</t>
  </si>
  <si>
    <t xml:space="preserve">Number of Professional Affiliated Colleges </t>
  </si>
  <si>
    <t>HEC-101</t>
  </si>
  <si>
    <t>Salary Scale</t>
  </si>
  <si>
    <t>HEC-105</t>
  </si>
  <si>
    <t>Consolidated Position:</t>
  </si>
  <si>
    <t>Designation/Title</t>
  </si>
  <si>
    <t>Pay Scale</t>
  </si>
  <si>
    <t>Annual Salary impact</t>
  </si>
  <si>
    <t xml:space="preserve">Name of the University: </t>
  </si>
  <si>
    <t>Annual Salary Impact</t>
  </si>
  <si>
    <t>Number of Sanctioned Posts</t>
  </si>
  <si>
    <t>G.Total</t>
  </si>
  <si>
    <t xml:space="preserve">sub-total </t>
  </si>
  <si>
    <t>HEC-104</t>
  </si>
  <si>
    <t>HEC -106 (a)</t>
  </si>
  <si>
    <t>HEC-107 (a)</t>
  </si>
  <si>
    <t>HEC-107 (b)</t>
  </si>
  <si>
    <t>Title of Academic Programs (discipline-wise)</t>
  </si>
  <si>
    <t>Management Sciences</t>
  </si>
  <si>
    <t>Agriculture Sciences</t>
  </si>
  <si>
    <t>Tuition Fee</t>
  </si>
  <si>
    <t>Other Fees</t>
  </si>
  <si>
    <t>3 Months</t>
  </si>
  <si>
    <t>6 Months</t>
  </si>
  <si>
    <t>4 Months</t>
  </si>
  <si>
    <t>5 Months</t>
  </si>
  <si>
    <t>Intermediate</t>
  </si>
  <si>
    <t>Bachelors</t>
  </si>
  <si>
    <t>Maters</t>
  </si>
  <si>
    <t>Name of the University:</t>
  </si>
  <si>
    <t>sub-total</t>
  </si>
  <si>
    <t>sub-total (Faculty)</t>
  </si>
  <si>
    <t>sub-total (Staff)</t>
  </si>
  <si>
    <t>Fee Structure Type 
[Regular / Self-Finance]</t>
  </si>
  <si>
    <t>All other Fees</t>
  </si>
  <si>
    <t>Total Fees per student</t>
  </si>
  <si>
    <r>
      <t xml:space="preserve">MS / Mphil Programs </t>
    </r>
    <r>
      <rPr>
        <sz val="11"/>
        <rFont val="Arial"/>
        <family val="2"/>
      </rPr>
      <t>[18 years' Education]</t>
    </r>
  </si>
  <si>
    <t>Doctorate / PhD Programs</t>
  </si>
  <si>
    <t>Other Special Courses and Short Courses:</t>
  </si>
  <si>
    <t>Continuing Professional Devleopment Courses for Business &amp; Community</t>
  </si>
  <si>
    <t>Continuing Education Courses for Business &amp; Community</t>
  </si>
  <si>
    <t xml:space="preserve">Title of Academic Programs </t>
  </si>
  <si>
    <t>Management Sci.</t>
  </si>
  <si>
    <t>Computer Sci. / IT</t>
  </si>
  <si>
    <t>Basic,Natural etc.</t>
  </si>
  <si>
    <t>Agriculture Sci.</t>
  </si>
  <si>
    <t>Veterinary Sci.</t>
  </si>
  <si>
    <t xml:space="preserve">Regular </t>
  </si>
  <si>
    <t>Social Sci.</t>
  </si>
  <si>
    <t>Major Discipline Category</t>
  </si>
  <si>
    <t>Self-Fin.</t>
  </si>
  <si>
    <t>Arts,Humnt.</t>
  </si>
  <si>
    <t>C0281380</t>
  </si>
  <si>
    <t>HEC-107 (e)</t>
  </si>
  <si>
    <t>Ratios and Indicators</t>
  </si>
  <si>
    <t>Treasurer / Director Finance</t>
  </si>
  <si>
    <t>Budget Analysis and Key Finanical Indicators</t>
  </si>
  <si>
    <t>8.  Total Enrollment</t>
  </si>
  <si>
    <t>Name of Teaching Departments</t>
  </si>
  <si>
    <t>From
Industry</t>
  </si>
  <si>
    <t xml:space="preserve">Name of University: </t>
  </si>
  <si>
    <r>
      <t xml:space="preserve">Research Funding
</t>
    </r>
    <r>
      <rPr>
        <sz val="10"/>
        <rFont val="Arial"/>
        <family val="2"/>
      </rPr>
      <t xml:space="preserve">[Million Rs] </t>
    </r>
    <r>
      <rPr>
        <b/>
        <sz val="10"/>
        <rFont val="Arial"/>
        <family val="2"/>
      </rPr>
      <t xml:space="preserve">                         </t>
    </r>
  </si>
  <si>
    <t>From
 Govts.</t>
  </si>
  <si>
    <t>Registrar / Director (ORICs)</t>
  </si>
  <si>
    <t>HEC-103</t>
  </si>
  <si>
    <t>HEC-108</t>
  </si>
  <si>
    <t>HEC-106</t>
  </si>
  <si>
    <r>
      <t xml:space="preserve">AVERAGE FEES PER STUDENT - </t>
    </r>
    <r>
      <rPr>
        <b/>
        <sz val="12"/>
        <color rgb="FFC00000"/>
        <rFont val="Arial"/>
        <family val="2"/>
      </rPr>
      <t>ANNUAL</t>
    </r>
  </si>
  <si>
    <t>1.     Opening Balance:</t>
  </si>
  <si>
    <t>Course Fees -  'Post-Graduate Diploma'</t>
  </si>
  <si>
    <t>C0281381</t>
  </si>
  <si>
    <t>C0281382</t>
  </si>
  <si>
    <t>Course Fees -  'Diploma Courses - Others'</t>
  </si>
  <si>
    <t>Course Fees -  'Special / Short Courses'</t>
  </si>
  <si>
    <t>Million Rupees</t>
  </si>
  <si>
    <t>Enrollment &amp; Annual Income from Post Graduate Diploma /
 Diploma and other Special Courses</t>
  </si>
  <si>
    <t>Other Diploma Courses:</t>
  </si>
  <si>
    <t>Director Finance / Treasurer</t>
  </si>
  <si>
    <t>Title of Regular Post Graduate Diploma &amp; Other Special Courses</t>
  </si>
  <si>
    <t>Post Graduate Diploma (1 year &amp; 2 years duration only):</t>
  </si>
  <si>
    <t>1 year</t>
  </si>
  <si>
    <t>2 years</t>
  </si>
  <si>
    <t>Entry Requirement</t>
  </si>
  <si>
    <t>14 years' Education</t>
  </si>
  <si>
    <t>Other Special and Short Courses:</t>
  </si>
  <si>
    <t>Continuing Professional Devleopment Courses for Business &amp; Community:</t>
  </si>
  <si>
    <t>Continuing Education Courses for Business &amp; Community:</t>
  </si>
  <si>
    <t>12 years' Education</t>
  </si>
  <si>
    <t>9 Months</t>
  </si>
  <si>
    <t>16 years' Edu. &amp; &gt;</t>
  </si>
  <si>
    <t>2 Months</t>
  </si>
  <si>
    <t>1 Month</t>
  </si>
  <si>
    <t>Director Finance/Treasurer</t>
  </si>
  <si>
    <t>Registrar / Director QEC</t>
  </si>
  <si>
    <t>(Select from list)</t>
  </si>
  <si>
    <t>Duration</t>
  </si>
  <si>
    <t>&lt; 12 year Education</t>
  </si>
  <si>
    <t>None</t>
  </si>
  <si>
    <r>
      <t xml:space="preserve">Post Graduate Diploma -  </t>
    </r>
    <r>
      <rPr>
        <sz val="11"/>
        <rFont val="Arial"/>
        <family val="2"/>
      </rPr>
      <t>(1 year &amp; 2 years duration only)</t>
    </r>
    <r>
      <rPr>
        <b/>
        <sz val="11"/>
        <rFont val="Arial"/>
        <family val="2"/>
      </rPr>
      <t>:</t>
    </r>
  </si>
  <si>
    <t>HEC-112</t>
  </si>
  <si>
    <t>Special Relief Allow 20%</t>
  </si>
  <si>
    <t>HEC-107</t>
  </si>
  <si>
    <t>Category</t>
  </si>
  <si>
    <t>Number of Publications</t>
  </si>
  <si>
    <t>List of JCR Journals</t>
  </si>
  <si>
    <t>List of X,Y,Z Journlas</t>
  </si>
  <si>
    <r>
      <t xml:space="preserve">Research Projects </t>
    </r>
    <r>
      <rPr>
        <sz val="8"/>
        <rFont val="Arial"/>
        <family val="2"/>
      </rPr>
      <t>[Numbers]</t>
    </r>
  </si>
  <si>
    <t>X</t>
  </si>
  <si>
    <t>Y</t>
  </si>
  <si>
    <t>Z</t>
  </si>
  <si>
    <t>from Local sources</t>
  </si>
  <si>
    <t xml:space="preserve">Type of Journals </t>
  </si>
  <si>
    <t>HEC Weblink:</t>
  </si>
  <si>
    <t>[Million Rs.]</t>
  </si>
  <si>
    <t>Impact of Vacant Posts Included in Estimates</t>
  </si>
  <si>
    <t>Impact of Planned Hiring during the Year</t>
  </si>
  <si>
    <t>Incremental impact of filled posts - Annual</t>
  </si>
  <si>
    <t xml:space="preserve">Headwise detail of Non-Salary Expenditure </t>
  </si>
  <si>
    <t>Total Non-Salary Expenses</t>
  </si>
  <si>
    <t>Million Rs.</t>
  </si>
  <si>
    <t>[Rupees in Million]</t>
  </si>
  <si>
    <t>A0397007</t>
  </si>
  <si>
    <t>A0397008</t>
  </si>
  <si>
    <t> ii. Operational Cost of Quality Enhancement 
    Cell (QEC)</t>
  </si>
  <si>
    <t> iv. Conduct of Examinations</t>
  </si>
  <si>
    <t> v. Sports Activities</t>
  </si>
  <si>
    <t> vi. Remuneration to Thesis Supervisers</t>
  </si>
  <si>
    <t> vii. Remuneration to Part-
     time Teachers / Visiting Faculty</t>
  </si>
  <si>
    <t> i. Operational Cost- Office of Research 
    Innovation &amp; Commercialization (ORIC)</t>
  </si>
  <si>
    <t> iii. Operational Cost of Financial Aid 
      Development Office (FADO)</t>
  </si>
  <si>
    <t>A0124408</t>
  </si>
  <si>
    <t>A0124409</t>
  </si>
  <si>
    <t>All Other Fees</t>
  </si>
  <si>
    <t>Hostel / User Charges, etc.</t>
  </si>
  <si>
    <t>Basic, Natural Sci. etc.</t>
  </si>
  <si>
    <t>S. No.</t>
  </si>
  <si>
    <t>Summarized Budget Profile</t>
  </si>
  <si>
    <t>106 (a)</t>
  </si>
  <si>
    <t>107 (a)</t>
  </si>
  <si>
    <t>107 (b)</t>
  </si>
  <si>
    <t>107 (c)</t>
  </si>
  <si>
    <t>107(d)</t>
  </si>
  <si>
    <t>Financial Data &amp; Indicators</t>
  </si>
  <si>
    <t>Budget Analysis and Key Financial Indicators</t>
  </si>
  <si>
    <t>Miscellaneous Information</t>
  </si>
  <si>
    <t>Nominal Roll- Employee wise detail of Pay &amp; Allowances</t>
  </si>
  <si>
    <t xml:space="preserve">Academic Programs, Fee Structure and Student Enrolment </t>
  </si>
  <si>
    <t>Faculty &amp; Staff Strength</t>
  </si>
  <si>
    <t>HEC-113</t>
  </si>
  <si>
    <t>Statutory Bodies 
(As per Act/Ordinance)</t>
  </si>
  <si>
    <t>S#</t>
  </si>
  <si>
    <t xml:space="preserve">Internal </t>
  </si>
  <si>
    <t xml:space="preserve">External </t>
  </si>
  <si>
    <r>
      <t xml:space="preserve">Statutory Compostion 
</t>
    </r>
    <r>
      <rPr>
        <b/>
        <sz val="8"/>
        <rFont val="Arial"/>
        <family val="2"/>
      </rPr>
      <t>[Number of Memebrs]</t>
    </r>
  </si>
  <si>
    <t>Controller of Examinations</t>
  </si>
  <si>
    <t>Appointing Authority</t>
  </si>
  <si>
    <t>Filled /
Vacant</t>
  </si>
  <si>
    <t>Duration
(Months)</t>
  </si>
  <si>
    <t xml:space="preserve">Registrar </t>
  </si>
  <si>
    <t>Registrar</t>
  </si>
  <si>
    <t>Functioning of Statutory Bodies and
 Incumbancy Status of Key Administrative Offices</t>
  </si>
  <si>
    <t>Number of Meetings per Year</t>
  </si>
  <si>
    <t>Temporary / Permanent basis</t>
  </si>
  <si>
    <r>
      <rPr>
        <b/>
        <sz val="10"/>
        <rFont val="Arial"/>
        <family val="2"/>
      </rPr>
      <t>Required Meetings</t>
    </r>
    <r>
      <rPr>
        <sz val="10"/>
        <rFont val="Arial"/>
        <family val="2"/>
      </rPr>
      <t xml:space="preserve"> [as per Act]</t>
    </r>
  </si>
  <si>
    <t>107</t>
  </si>
  <si>
    <t>Enrollment &amp; Annual Income from Post Graduate Diploma /
Diploma and other Special Courses</t>
  </si>
  <si>
    <t>Proforma #</t>
  </si>
  <si>
    <t>Proforma Title</t>
  </si>
  <si>
    <t>107 (e)</t>
  </si>
  <si>
    <t>Patent Filing Support</t>
  </si>
  <si>
    <t>Other Operational Expenses</t>
  </si>
  <si>
    <t>102 (a)</t>
  </si>
  <si>
    <t>102 (b)</t>
  </si>
  <si>
    <t>HEC-102 (a)</t>
  </si>
  <si>
    <t>HEC-102 (b)</t>
  </si>
  <si>
    <t>Key Result Areas</t>
  </si>
  <si>
    <t>Sr.#</t>
  </si>
  <si>
    <t>Key Performance Indicators</t>
  </si>
  <si>
    <t>Targets for the Year</t>
  </si>
  <si>
    <t>Enhance the Equitable Access to Higher Education</t>
  </si>
  <si>
    <t>Responsibility Assigned to:</t>
  </si>
  <si>
    <t xml:space="preserve">Name of the University / Institution:_________________________________________________ </t>
  </si>
  <si>
    <t>SIGNATURE:</t>
  </si>
  <si>
    <t>VICE CHANCELLOR/RECTOR/
HEAD OF INSTITUTION</t>
  </si>
  <si>
    <t>Number of Academic Programs:</t>
  </si>
  <si>
    <t>Reasons for Variation</t>
  </si>
  <si>
    <t>HEC-105(a)</t>
  </si>
  <si>
    <t xml:space="preserve">Networking for Linkages </t>
  </si>
  <si>
    <t>Events Support</t>
  </si>
  <si>
    <t>Number of Teaching Departments:</t>
  </si>
  <si>
    <t>Age of the University/Institution:</t>
  </si>
  <si>
    <t>Research Commercialization - Marketing Cost</t>
  </si>
  <si>
    <t>Director (ORIC)</t>
  </si>
  <si>
    <t>Treasurer/Director Finance</t>
  </si>
  <si>
    <t>Trainings &amp; Workshops, etc.</t>
  </si>
  <si>
    <t>Director (QEC)</t>
  </si>
  <si>
    <t>Director (FAD)</t>
  </si>
  <si>
    <t>Budget  Heads    [Non-Salary]</t>
  </si>
  <si>
    <t>Name of the University: ___________________________________________</t>
  </si>
  <si>
    <t>Budgetary Allocations for Special Initiatives:</t>
  </si>
  <si>
    <t>105(a)</t>
  </si>
  <si>
    <t xml:space="preserve">Headwise detail of Non-Salary Expenditures </t>
  </si>
  <si>
    <r>
      <t xml:space="preserve">Categories
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'X'</t>
    </r>
    <r>
      <rPr>
        <b/>
        <sz val="10"/>
        <rFont val="Arial"/>
        <family val="2"/>
      </rPr>
      <t xml:space="preserve">, </t>
    </r>
    <r>
      <rPr>
        <b/>
        <sz val="10"/>
        <color rgb="FF0070C0"/>
        <rFont val="Arial"/>
        <family val="2"/>
      </rPr>
      <t>'Y'</t>
    </r>
    <r>
      <rPr>
        <b/>
        <sz val="10"/>
        <rFont val="Arial"/>
        <family val="2"/>
      </rPr>
      <t xml:space="preserve"> , </t>
    </r>
    <r>
      <rPr>
        <b/>
        <sz val="10"/>
        <color theme="9" tint="-0.499984740745262"/>
        <rFont val="Arial"/>
        <family val="2"/>
      </rPr>
      <t>'Z'</t>
    </r>
  </si>
  <si>
    <t>New Enrolment during</t>
  </si>
  <si>
    <t>Trend</t>
  </si>
  <si>
    <t>Total  Available Funding  (Million Rs):</t>
  </si>
  <si>
    <t>i.   Recurirng Grants (all sources):</t>
  </si>
  <si>
    <t>ii.  Development Grants (all sources):</t>
  </si>
  <si>
    <t>Special Addl: Allowance 2013 - 20%</t>
  </si>
  <si>
    <r>
      <rPr>
        <sz val="10"/>
        <color rgb="FFC00000"/>
        <rFont val="Arial"/>
        <family val="2"/>
      </rPr>
      <t>Impact Factor Journals</t>
    </r>
    <r>
      <rPr>
        <sz val="10"/>
        <rFont val="Arial"/>
        <family val="2"/>
      </rPr>
      <t xml:space="preserve"> -  [JCR only]</t>
    </r>
  </si>
  <si>
    <r>
      <t xml:space="preserve">Number of Research Publications
 </t>
    </r>
    <r>
      <rPr>
        <sz val="10"/>
        <rFont val="Arial"/>
        <family val="2"/>
      </rPr>
      <t>in HEC recognized</t>
    </r>
  </si>
  <si>
    <t>iii. Total Self-Generated Revenues:</t>
  </si>
  <si>
    <t>Enhance the Quality of Higher Education, Outcome-based Learning, and Use of Innovative Modes of Delivery</t>
  </si>
  <si>
    <t>Increase Faculty with Highest Academic Qualification and Professional Skills</t>
  </si>
  <si>
    <t>Promote Relevant Research, Innovation and Commercialization</t>
  </si>
  <si>
    <t>Strengthen Leadership, Governance and Financial Managenet in HE Sector</t>
  </si>
  <si>
    <t>from International sources</t>
  </si>
  <si>
    <t>A0124410</t>
  </si>
  <si>
    <t>1. Number of Public Collges = 
2. Number of Private Colleges =</t>
  </si>
  <si>
    <t>1. Number of Public Colleges = 
2. Number of Private Colleges =</t>
  </si>
  <si>
    <r>
      <rPr>
        <b/>
        <sz val="12"/>
        <rFont val="Arial"/>
        <family val="2"/>
      </rPr>
      <t>A1.</t>
    </r>
    <r>
      <rPr>
        <sz val="11"/>
        <rFont val="Arial"/>
        <family val="2"/>
      </rPr>
      <t xml:space="preserve"> </t>
    </r>
    <r>
      <rPr>
        <b/>
        <u/>
        <sz val="11"/>
        <color indexed="10"/>
        <rFont val="Arial"/>
        <family val="2"/>
      </rPr>
      <t>Fresh</t>
    </r>
    <r>
      <rPr>
        <sz val="11"/>
        <rFont val="Arial"/>
        <family val="2"/>
      </rPr>
      <t xml:space="preserve"> Students Enrolled at </t>
    </r>
    <r>
      <rPr>
        <b/>
        <sz val="11"/>
        <color rgb="FFFF0000"/>
        <rFont val="Arial"/>
        <family val="2"/>
      </rPr>
      <t xml:space="preserve">Affiliated (Non-Professional ) Colleges </t>
    </r>
    <r>
      <rPr>
        <sz val="11"/>
        <rFont val="Arial"/>
        <family val="2"/>
      </rPr>
      <t>by Discipline.</t>
    </r>
  </si>
  <si>
    <r>
      <rPr>
        <b/>
        <sz val="12"/>
        <rFont val="Arial"/>
        <family val="2"/>
      </rPr>
      <t>A2</t>
    </r>
    <r>
      <rPr>
        <sz val="11"/>
        <rFont val="Arial"/>
        <family val="2"/>
      </rPr>
      <t xml:space="preserve">. </t>
    </r>
    <r>
      <rPr>
        <b/>
        <u/>
        <sz val="11"/>
        <color indexed="10"/>
        <rFont val="Arial"/>
        <family val="2"/>
      </rPr>
      <t>Fresh</t>
    </r>
    <r>
      <rPr>
        <sz val="11"/>
        <rFont val="Arial"/>
        <family val="2"/>
      </rPr>
      <t xml:space="preserve"> Students (1st year 1st semester) Enrolled at </t>
    </r>
    <r>
      <rPr>
        <b/>
        <sz val="11"/>
        <color rgb="FFFF0000"/>
        <rFont val="Arial"/>
        <family val="2"/>
      </rPr>
      <t>Affiliated Professional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Colleges</t>
    </r>
    <r>
      <rPr>
        <sz val="11"/>
        <rFont val="Arial"/>
        <family val="2"/>
      </rPr>
      <t>(Commerce, Education, Engineering, Law and Medical etc)  by Discipline.</t>
    </r>
  </si>
  <si>
    <t>[Amount in Rupees]</t>
  </si>
  <si>
    <t>HEAD-WISE DETAIL OF SELF-GENERATED REVENUES</t>
  </si>
  <si>
    <t>Headwise detail of Self-Generated Revenues</t>
  </si>
  <si>
    <t>Budgetary Allocation for ORIC,QEC, FAD</t>
  </si>
  <si>
    <t>Total Appeared</t>
  </si>
  <si>
    <t>2021-22</t>
  </si>
  <si>
    <t xml:space="preserve">
Adhoc</t>
  </si>
  <si>
    <t>Creative Arts &amp; Design</t>
  </si>
  <si>
    <t>Undergraduate Studies 
[PQF Level 5 and 6]</t>
  </si>
  <si>
    <t>Graduate Studies
[PQF Leve 7 and 8]</t>
  </si>
  <si>
    <t>Year-1</t>
  </si>
  <si>
    <t>Year-2</t>
  </si>
  <si>
    <t>Year3</t>
  </si>
  <si>
    <t>Year-4</t>
  </si>
  <si>
    <t>MS / M.Phil</t>
  </si>
  <si>
    <t>Graduate Studies
[PQF Leve 7]
MS / Mphil</t>
  </si>
  <si>
    <t>Graduate Studies
[PQF Leve 8]
PhD</t>
  </si>
  <si>
    <t>Key Administrative Officers - Name &amp; Email</t>
  </si>
  <si>
    <t>[Regular Fee Structure]</t>
  </si>
  <si>
    <t>[Self-Finance Fee Structure]</t>
  </si>
  <si>
    <t>Total Enrollment</t>
  </si>
  <si>
    <t>A0124411</t>
  </si>
  <si>
    <t xml:space="preserve">Total </t>
  </si>
  <si>
    <t>Pakistan Qualification Framework</t>
  </si>
  <si>
    <t>PQF</t>
  </si>
  <si>
    <t>HEC-107 (c)</t>
  </si>
  <si>
    <t>HEC-107 (d)</t>
  </si>
  <si>
    <t>Director QEC</t>
  </si>
  <si>
    <t>Treasurer / Director Finance  / Director</t>
  </si>
  <si>
    <t>Categorization</t>
  </si>
  <si>
    <t>Arts &amp; Humanitarian</t>
  </si>
  <si>
    <t>Business and Technical Studies</t>
  </si>
  <si>
    <t>Agriculture and Natural Sciences</t>
  </si>
  <si>
    <t>Medical and Engineering</t>
  </si>
  <si>
    <t>Social Sciences, Education, Linguistics, Humanities, History</t>
  </si>
  <si>
    <t>Business &amp; Administrative Studies, Law, Creative Art &amp; Design</t>
  </si>
  <si>
    <t>Biology / Physical Sciences, Mathematics, Computer Sciences / Information Technology, Veterinary Sciences &amp; Agriculture</t>
  </si>
  <si>
    <t>Engineering, Technology, Medical &amp; Dentistry</t>
  </si>
  <si>
    <t>Major Subjects</t>
  </si>
  <si>
    <t>American Studies</t>
  </si>
  <si>
    <t>Accounting</t>
  </si>
  <si>
    <t>Accident &amp; Emergency</t>
  </si>
  <si>
    <t>Accounting &amp; Finance</t>
  </si>
  <si>
    <t>Actuarial Science</t>
  </si>
  <si>
    <t>Animal &amp; Veterinary Sciences</t>
  </si>
  <si>
    <t>Anesthesia</t>
  </si>
  <si>
    <t>Banking &amp; Finance</t>
  </si>
  <si>
    <t>Astronomy</t>
  </si>
  <si>
    <t>Bachelor of Arts</t>
  </si>
  <si>
    <t>Business &amp; Management</t>
  </si>
  <si>
    <t>Architecture</t>
  </si>
  <si>
    <t>Behavioral Sciences</t>
  </si>
  <si>
    <t>Communication</t>
  </si>
  <si>
    <t>Audiology</t>
  </si>
  <si>
    <t>Automation</t>
  </si>
  <si>
    <t>Bravhi</t>
  </si>
  <si>
    <t>B-Tech</t>
  </si>
  <si>
    <t>Burn Surgery</t>
  </si>
  <si>
    <t>Counseling</t>
  </si>
  <si>
    <t>Climate Change</t>
  </si>
  <si>
    <t>Cultural Studies</t>
  </si>
  <si>
    <t>Fashion &amp; Design</t>
  </si>
  <si>
    <t>Defense</t>
  </si>
  <si>
    <t>Film &amp; TV</t>
  </si>
  <si>
    <t>Computer Sciences</t>
  </si>
  <si>
    <t>Dermatology</t>
  </si>
  <si>
    <t>Finance</t>
  </si>
  <si>
    <t>Data Management</t>
  </si>
  <si>
    <t>Human Resource Management</t>
  </si>
  <si>
    <t>Electronic Engineering</t>
  </si>
  <si>
    <t>law</t>
  </si>
  <si>
    <t>Environmental Management</t>
  </si>
  <si>
    <t>Energy &amp; Engineering</t>
  </si>
  <si>
    <t>Environmental Sciences</t>
  </si>
  <si>
    <t>Marketing</t>
  </si>
  <si>
    <t>Fisheries</t>
  </si>
  <si>
    <t>Genetics</t>
  </si>
  <si>
    <t>Performance Management</t>
  </si>
  <si>
    <t>Forensic Science</t>
  </si>
  <si>
    <t>Gynecology</t>
  </si>
  <si>
    <t>Product &amp; Industrial Design</t>
  </si>
  <si>
    <t>Health Sciences</t>
  </si>
  <si>
    <t>Hydrology</t>
  </si>
  <si>
    <t>Project Management</t>
  </si>
  <si>
    <t>Industrial Management</t>
  </si>
  <si>
    <t>Iqbal Studies</t>
  </si>
  <si>
    <t>Inorganic Chemistry</t>
  </si>
  <si>
    <t>Manufacturing Engineering</t>
  </si>
  <si>
    <t>Islamite</t>
  </si>
  <si>
    <t>Research &amp; Evaluation</t>
  </si>
  <si>
    <t>Live Stock</t>
  </si>
  <si>
    <t>Material Engineering</t>
  </si>
  <si>
    <t>Marine Biology</t>
  </si>
  <si>
    <t>Kashmir Studies</t>
  </si>
  <si>
    <t>Strategic Studies</t>
  </si>
  <si>
    <t>Medical Sciences</t>
  </si>
  <si>
    <t>Languages</t>
  </si>
  <si>
    <t>Supply Chain Management</t>
  </si>
  <si>
    <t>Meteorology</t>
  </si>
  <si>
    <t>Medicine &amp; Surgery</t>
  </si>
  <si>
    <t>Total Quality Management</t>
  </si>
  <si>
    <t>Metallurgy</t>
  </si>
  <si>
    <t>Music</t>
  </si>
  <si>
    <t>Visual Communication Design</t>
  </si>
  <si>
    <t>Nano Technology &amp; Engineering</t>
  </si>
  <si>
    <t>Natural Sciences</t>
  </si>
  <si>
    <t>Petrochemical</t>
  </si>
  <si>
    <t>Plant Sciences</t>
  </si>
  <si>
    <t>Petroleum</t>
  </si>
  <si>
    <t>Population &amp; Development</t>
  </si>
  <si>
    <t>Poultry</t>
  </si>
  <si>
    <t>Radiation Physics</t>
  </si>
  <si>
    <t>Public Policy</t>
  </si>
  <si>
    <t>Radiology</t>
  </si>
  <si>
    <t>Science &amp; Technology</t>
  </si>
  <si>
    <t>Physical Therapy</t>
  </si>
  <si>
    <t>Quran &amp; Sunnah</t>
  </si>
  <si>
    <t>Physiotherapy</t>
  </si>
  <si>
    <t>Quran &amp; Tafseer</t>
  </si>
  <si>
    <t>Seed Science &amp; Technology</t>
  </si>
  <si>
    <t>Plastic Surgery</t>
  </si>
  <si>
    <t>Regional Studies</t>
  </si>
  <si>
    <t>Sensing &amp; Geoinfo Computer Sciences</t>
  </si>
  <si>
    <t>Power Engineering</t>
  </si>
  <si>
    <t>Religion</t>
  </si>
  <si>
    <t>Soil &amp; Environmental Sciences</t>
  </si>
  <si>
    <t>Prosthetics</t>
  </si>
  <si>
    <t>Psychiatry</t>
  </si>
  <si>
    <t>Public Health</t>
  </si>
  <si>
    <t>Pulmonology Medical Sciences</t>
  </si>
  <si>
    <t>Shariah Law</t>
  </si>
  <si>
    <t>Sustainable Environmental Design</t>
  </si>
  <si>
    <t>Renal Dialysis</t>
  </si>
  <si>
    <t>Theriogenology Veterinary Medicine</t>
  </si>
  <si>
    <t>Rheumatology Medical Sciences</t>
  </si>
  <si>
    <t>Thermal Energy Engineering</t>
  </si>
  <si>
    <t>Robotics</t>
  </si>
  <si>
    <t>Social Studies</t>
  </si>
  <si>
    <t>Veterinary &amp; Animal Sciences</t>
  </si>
  <si>
    <t>South Asia Studies</t>
  </si>
  <si>
    <t>Veterinary Medicine</t>
  </si>
  <si>
    <t>Surgery</t>
  </si>
  <si>
    <t>Sports Science</t>
  </si>
  <si>
    <t>Veterinary Microbiology</t>
  </si>
  <si>
    <t>Surgical Technology</t>
  </si>
  <si>
    <t>Studio Practice</t>
  </si>
  <si>
    <t>Veterinary Parasitology</t>
  </si>
  <si>
    <t>System Engineering</t>
  </si>
  <si>
    <t>Teacher Education</t>
  </si>
  <si>
    <t>Veterinary Pathology</t>
  </si>
  <si>
    <t>TB &amp; Chest Medicine</t>
  </si>
  <si>
    <t>Television</t>
  </si>
  <si>
    <t>Veterinary Pharmacology</t>
  </si>
  <si>
    <t>Technology</t>
  </si>
  <si>
    <t>Television Production</t>
  </si>
  <si>
    <t>Veterinary Physiology &amp; Biochemistry</t>
  </si>
  <si>
    <t>Telecommunication Engineering</t>
  </si>
  <si>
    <t>Tourism</t>
  </si>
  <si>
    <t>Veterinary Surgery</t>
  </si>
  <si>
    <t>Telemedicine &amp; E Health Systems</t>
  </si>
  <si>
    <t>Tunneling and Underground Excavation</t>
  </si>
  <si>
    <t>Water &amp; Resource</t>
  </si>
  <si>
    <t>Textile</t>
  </si>
  <si>
    <t>Turkish</t>
  </si>
  <si>
    <t>Water Resource Management</t>
  </si>
  <si>
    <t>Textile &amp; Apparel Merchandizing</t>
  </si>
  <si>
    <t>Urban and Regional Planning</t>
  </si>
  <si>
    <t>Water Sanitation &amp; Health Sciences</t>
  </si>
  <si>
    <t>Textile &amp; Fashion Design</t>
  </si>
  <si>
    <t>Urdu</t>
  </si>
  <si>
    <t>Web Designing</t>
  </si>
  <si>
    <t>Usool e Deen</t>
  </si>
  <si>
    <t>Textile Management</t>
  </si>
  <si>
    <t>Wildlife and Ecology</t>
  </si>
  <si>
    <t>Wildlife Management</t>
  </si>
  <si>
    <t>Thoracic Surgery</t>
  </si>
  <si>
    <t>World Religion</t>
  </si>
  <si>
    <t>Tuberculosis and Chest Diseases</t>
  </si>
  <si>
    <t>Urology</t>
  </si>
  <si>
    <t>Vitreo Retina</t>
  </si>
  <si>
    <t>Undergraduate Studies  [PQF Level 5 and 6]</t>
  </si>
  <si>
    <t>Group</t>
  </si>
  <si>
    <t>PKR Million</t>
  </si>
  <si>
    <r>
      <t>Note:</t>
    </r>
    <r>
      <rPr>
        <sz val="10"/>
        <color indexed="10"/>
        <rFont val="Arial"/>
        <family val="2"/>
      </rPr>
      <t xml:space="preserve"> Impact of each allowance being paid by the University / Institute / Centre to the emloyees may be calculated in this proforma, by adding / deleting name(s) of different allowances and tallied with what has been mentioned in proforma HEC-104. </t>
    </r>
  </si>
  <si>
    <r>
      <rPr>
        <b/>
        <sz val="24"/>
        <color theme="1"/>
        <rFont val="Calibri"/>
        <family val="2"/>
        <scheme val="minor"/>
      </rPr>
      <t>Subject List</t>
    </r>
    <r>
      <rPr>
        <b/>
        <sz val="18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>for Proforma 107 (a,b,c,d)</t>
    </r>
  </si>
  <si>
    <t>Program-wise Fee Structure  - Annual basis</t>
  </si>
  <si>
    <t>Program-wise Fee Structure  - Annual Basis</t>
  </si>
  <si>
    <t>Total Amount</t>
  </si>
  <si>
    <t>2022-23</t>
  </si>
  <si>
    <t>2023-24</t>
  </si>
  <si>
    <t xml:space="preserve">Designation </t>
  </si>
  <si>
    <t>Name</t>
  </si>
  <si>
    <t>Enhanced Student Enrollment</t>
  </si>
  <si>
    <t>New Programs Initiated</t>
  </si>
  <si>
    <t>Number of Sholarships</t>
  </si>
  <si>
    <t>%age of total number of filled Admission Seats</t>
  </si>
  <si>
    <t>Number of Bachelor Students</t>
  </si>
  <si>
    <t>Number of Master Students</t>
  </si>
  <si>
    <t>Number of PhD Students</t>
  </si>
  <si>
    <t>New undergraduate Program</t>
  </si>
  <si>
    <t>New Campuses / Department Established</t>
  </si>
  <si>
    <t>Any Other KPI (May be added)</t>
  </si>
  <si>
    <t xml:space="preserve">Number of PhD faculty </t>
  </si>
  <si>
    <t>Faculty:Student Ratio</t>
  </si>
  <si>
    <t>Faculty:Staff Ratio</t>
  </si>
  <si>
    <t>Number of SAR Audit to QEC</t>
  </si>
  <si>
    <t>SAR Audits Through QEC</t>
  </si>
  <si>
    <t>% age of Program Accreditation</t>
  </si>
  <si>
    <t>Smart Campuses.</t>
  </si>
  <si>
    <t>PERN connectivity and digital resources</t>
  </si>
  <si>
    <t>Any other KPI (May be added)</t>
  </si>
  <si>
    <t>Number of National Conferences</t>
  </si>
  <si>
    <t>Number of International Conferences</t>
  </si>
  <si>
    <t>Annual Research Budget</t>
  </si>
  <si>
    <t>Annual ORIC Budget</t>
  </si>
  <si>
    <t>Number of Patents Filed</t>
  </si>
  <si>
    <t>Number of Competitve Research Grants Awarded</t>
  </si>
  <si>
    <t>Number of Joint Research Ventures</t>
  </si>
  <si>
    <t xml:space="preserve">Number of Commercialized Product </t>
  </si>
  <si>
    <t>Research Grant from Industry</t>
  </si>
  <si>
    <t>Number of PhDs produced</t>
  </si>
  <si>
    <t>Number of PhD Scholarships Earned by Faculty (Indigenous and Foreign)</t>
  </si>
  <si>
    <t xml:space="preserve">Number of faculty provided trainings including Pedagogical Skills, annually.
</t>
  </si>
  <si>
    <t>Collaboration with National / International Counterparts for Faculty Exchange</t>
  </si>
  <si>
    <t>Number of PhD Scholarships</t>
  </si>
  <si>
    <t>Number of Indegenious Ph.D Scholars provided International Research Exposure</t>
  </si>
  <si>
    <t xml:space="preserve">Number of Faculty Provided Domestic Trainings
</t>
  </si>
  <si>
    <t xml:space="preserve">Number of Faculty Awarded Foreign Training
</t>
  </si>
  <si>
    <t xml:space="preserve">An other KPI (May be added)
</t>
  </si>
  <si>
    <t>2.     Total Grants &amp; Donations [a - g]</t>
  </si>
  <si>
    <t>2024-25</t>
  </si>
  <si>
    <r>
      <t xml:space="preserve">Held in 2022
</t>
    </r>
    <r>
      <rPr>
        <sz val="10"/>
        <rFont val="Arial"/>
        <family val="2"/>
      </rPr>
      <t>[Jan-Dec]</t>
    </r>
  </si>
  <si>
    <t>Total R.E.</t>
  </si>
  <si>
    <t>9.  Number of Scholarships</t>
  </si>
  <si>
    <t>10.  Total Number of Pensioners</t>
  </si>
  <si>
    <t>11.  Key Ratios:</t>
  </si>
  <si>
    <t>A.   University Development Office (UDO):</t>
  </si>
  <si>
    <t>B.   Office of Research, Innovation and Commercialization (ORIC):</t>
  </si>
  <si>
    <t>C.   Quality Enhancement Cell (QEC):</t>
  </si>
  <si>
    <t>D.   Financial Aid Development Office (FAD):</t>
  </si>
  <si>
    <t>E.   Implementation of Double Entry Accounting System:</t>
  </si>
  <si>
    <t>Yes / No</t>
  </si>
  <si>
    <t>Name of Existing Software/ERP Solution:</t>
  </si>
  <si>
    <t>Potential Softwares/Solution (if any):</t>
  </si>
  <si>
    <t>Lastly Conducted External Audit (mention Year):</t>
  </si>
  <si>
    <t>Lastly Conducted Commercial Audit (mention Year):</t>
  </si>
  <si>
    <t>Attach Report</t>
  </si>
  <si>
    <t xml:space="preserve"> HEC</t>
  </si>
  <si>
    <t>Other Sources</t>
  </si>
  <si>
    <t>Foreign Exchange Budget</t>
  </si>
  <si>
    <t>Name of the University: __________________________________</t>
  </si>
  <si>
    <t>a. Current Invisible</t>
  </si>
  <si>
    <t>b. Current Import</t>
  </si>
  <si>
    <t>Detailed Justifications with item-wise list of exact amount and date of foreign currency requirment</t>
  </si>
  <si>
    <t>Budgetary requirments for development expenditures may be submitted seperately to P&amp;D Division of HEC.</t>
  </si>
  <si>
    <t>Current Expenditures</t>
  </si>
  <si>
    <t>HEC-105(b)</t>
  </si>
  <si>
    <t>105(b)</t>
  </si>
  <si>
    <t>Programs-wise Active Enrollment - FY 2024-25</t>
  </si>
  <si>
    <t>Annual Fee Income from Students (2024-25)</t>
  </si>
  <si>
    <t>2025-26</t>
  </si>
  <si>
    <r>
      <t xml:space="preserve">Held in 2023
</t>
    </r>
    <r>
      <rPr>
        <sz val="10"/>
        <rFont val="Arial"/>
        <family val="2"/>
      </rPr>
      <t>[Jan-Dec]</t>
    </r>
  </si>
  <si>
    <t>DRA</t>
  </si>
  <si>
    <t>Allow
2022</t>
  </si>
  <si>
    <t xml:space="preserve">Name </t>
  </si>
  <si>
    <t>Designation</t>
  </si>
  <si>
    <t xml:space="preserve">Date of Retirment </t>
  </si>
  <si>
    <t>Annual Pension Payment</t>
  </si>
  <si>
    <t>Pension Cummutation</t>
  </si>
  <si>
    <t>Leave Encashment</t>
  </si>
  <si>
    <t>HEC-110 (a)</t>
  </si>
  <si>
    <t>Faculty on Contract Basis</t>
  </si>
  <si>
    <t xml:space="preserve">Officers / Staff (On Contract Basis) </t>
  </si>
  <si>
    <t xml:space="preserve">Officers / Staff (On Daily Wages) </t>
  </si>
  <si>
    <t>Sub Total:</t>
  </si>
  <si>
    <t xml:space="preserve">Detail of Contract /Contingent Paid Staff / Daily Wages
</t>
  </si>
  <si>
    <t>Annual Pay
2023-24</t>
  </si>
  <si>
    <t>Annual Pay
2024-25</t>
  </si>
  <si>
    <t>Name of  University / Institute: _______________________________________</t>
  </si>
  <si>
    <t>Date of Appointment</t>
  </si>
  <si>
    <t>b</t>
  </si>
  <si>
    <t>c</t>
  </si>
  <si>
    <t>d</t>
  </si>
  <si>
    <t>e</t>
  </si>
  <si>
    <t>Provincial Grant-in-Aid</t>
  </si>
  <si>
    <t>Provincial Supplementary / Additional Grant</t>
  </si>
  <si>
    <t>Any Other Grant/ Donations</t>
  </si>
  <si>
    <t>Income from Professional Short Coerces</t>
  </si>
  <si>
    <t>Salary of Officers &amp; Staff</t>
  </si>
  <si>
    <t>F</t>
  </si>
  <si>
    <t xml:space="preserve">6.  Total Contractual Faculty </t>
  </si>
  <si>
    <t>6.  Total Regular Faculty (BPS/SPS)</t>
  </si>
  <si>
    <t>7.  Total  Regular Administrative Staff (BPS/SPS)</t>
  </si>
  <si>
    <t xml:space="preserve">7.  Total Contractual Administrative Staff </t>
  </si>
  <si>
    <t>DRA Allow 2021 25%</t>
  </si>
  <si>
    <t>Adhoc Relief 2022 15%</t>
  </si>
  <si>
    <t>DRA Allow 2022 15%</t>
  </si>
  <si>
    <t>Consolidated Position of Funds</t>
  </si>
  <si>
    <t>110(a)</t>
  </si>
  <si>
    <t>HEC-111</t>
  </si>
  <si>
    <t>HEC-111 (a)</t>
  </si>
  <si>
    <t>HEC-114</t>
  </si>
  <si>
    <r>
      <t xml:space="preserve">Total Enrollment
</t>
    </r>
    <r>
      <rPr>
        <sz val="10"/>
        <color rgb="FF002060"/>
        <rFont val="Arial"/>
        <family val="2"/>
      </rPr>
      <t>[Numbers]</t>
    </r>
  </si>
  <si>
    <r>
      <t xml:space="preserve">Annual Income
</t>
    </r>
    <r>
      <rPr>
        <sz val="10"/>
        <color rgb="FFC00000"/>
        <rFont val="Arial"/>
        <family val="2"/>
      </rPr>
      <t>[Millions]</t>
    </r>
  </si>
  <si>
    <r>
      <rPr>
        <b/>
        <sz val="11"/>
        <color rgb="FF000000"/>
        <rFont val="Arial"/>
        <family val="2"/>
      </rPr>
      <t xml:space="preserve">a.  </t>
    </r>
    <r>
      <rPr>
        <sz val="11"/>
        <color rgb="FF000000"/>
        <rFont val="Arial"/>
        <family val="2"/>
      </rPr>
      <t>Salary Expense Basis                  [in Rupees]</t>
    </r>
  </si>
  <si>
    <r>
      <rPr>
        <b/>
        <sz val="11"/>
        <color rgb="FF000000"/>
        <rFont val="Arial"/>
        <family val="2"/>
      </rPr>
      <t xml:space="preserve">b.  </t>
    </r>
    <r>
      <rPr>
        <sz val="11"/>
        <color rgb="FF000000"/>
        <rFont val="Arial"/>
        <family val="2"/>
      </rPr>
      <t xml:space="preserve">Non-Salary Expense Basis         [in Rupees] </t>
    </r>
  </si>
  <si>
    <r>
      <rPr>
        <b/>
        <sz val="11"/>
        <color rgb="FF000000"/>
        <rFont val="Arial"/>
        <family val="2"/>
      </rPr>
      <t>1.  Cost Per Student</t>
    </r>
    <r>
      <rPr>
        <sz val="11"/>
        <color rgb="FF000000"/>
        <rFont val="Arial"/>
        <family val="2"/>
      </rPr>
      <t xml:space="preserve">                         [in Rupees]</t>
    </r>
  </si>
  <si>
    <r>
      <rPr>
        <b/>
        <sz val="11"/>
        <color rgb="FF000000"/>
        <rFont val="Arial"/>
        <family val="2"/>
      </rPr>
      <t>2.</t>
    </r>
    <r>
      <rPr>
        <sz val="11"/>
        <color rgb="FF000000"/>
        <rFont val="Arial"/>
        <family val="2"/>
      </rPr>
      <t xml:space="preserve">  Recurring Grant Per Student     [in Rupees]</t>
    </r>
  </si>
  <si>
    <r>
      <rPr>
        <b/>
        <sz val="11"/>
        <color rgb="FF000000"/>
        <rFont val="Arial"/>
        <family val="2"/>
      </rPr>
      <t xml:space="preserve">3. </t>
    </r>
    <r>
      <rPr>
        <sz val="11"/>
        <color rgb="FF000000"/>
        <rFont val="Arial"/>
        <family val="2"/>
      </rPr>
      <t xml:space="preserve"> Total Own Income Per Student [in Rupees]</t>
    </r>
  </si>
  <si>
    <r>
      <rPr>
        <b/>
        <sz val="11"/>
        <color rgb="FF000000"/>
        <rFont val="Arial"/>
        <family val="2"/>
      </rPr>
      <t xml:space="preserve">4.  </t>
    </r>
    <r>
      <rPr>
        <sz val="11"/>
        <color rgb="FF000000"/>
        <rFont val="Arial"/>
        <family val="2"/>
      </rPr>
      <t>Fees Income Per Student          [in Rupees]</t>
    </r>
  </si>
  <si>
    <r>
      <rPr>
        <b/>
        <sz val="11"/>
        <color rgb="FF000000"/>
        <rFont val="Arial"/>
        <family val="2"/>
      </rPr>
      <t>5.</t>
    </r>
    <r>
      <rPr>
        <sz val="11"/>
        <color rgb="FF000000"/>
        <rFont val="Arial"/>
        <family val="2"/>
      </rPr>
      <t xml:space="preserve">  Provincial Recurring Support [Per Student (if any)]</t>
    </r>
  </si>
  <si>
    <r>
      <rPr>
        <b/>
        <sz val="11"/>
        <color rgb="FF000000"/>
        <rFont val="Arial"/>
        <family val="2"/>
      </rPr>
      <t xml:space="preserve">a. </t>
    </r>
    <r>
      <rPr>
        <sz val="11"/>
        <color rgb="FF000000"/>
        <rFont val="Arial"/>
        <family val="2"/>
      </rPr>
      <t xml:space="preserve">  PhD</t>
    </r>
  </si>
  <si>
    <r>
      <rPr>
        <b/>
        <sz val="11"/>
        <color rgb="FF000000"/>
        <rFont val="Arial"/>
        <family val="2"/>
      </rPr>
      <t>b.</t>
    </r>
    <r>
      <rPr>
        <sz val="11"/>
        <color rgb="FF000000"/>
        <rFont val="Arial"/>
        <family val="2"/>
      </rPr>
      <t xml:space="preserve">   Non-PhD</t>
    </r>
  </si>
  <si>
    <r>
      <rPr>
        <b/>
        <sz val="11"/>
        <color rgb="FF000000"/>
        <rFont val="Arial"/>
        <family val="2"/>
      </rPr>
      <t xml:space="preserve">a.   </t>
    </r>
    <r>
      <rPr>
        <sz val="11"/>
        <color rgb="FF000000"/>
        <rFont val="Arial"/>
        <family val="2"/>
      </rPr>
      <t>Officers (BPS 17/above)</t>
    </r>
  </si>
  <si>
    <r>
      <rPr>
        <b/>
        <sz val="11"/>
        <color rgb="FF000000"/>
        <rFont val="Arial"/>
        <family val="2"/>
      </rPr>
      <t xml:space="preserve">b.   </t>
    </r>
    <r>
      <rPr>
        <sz val="11"/>
        <color rgb="FF000000"/>
        <rFont val="Arial"/>
        <family val="2"/>
      </rPr>
      <t>Allied Staff (BPS 6 to 16)</t>
    </r>
  </si>
  <si>
    <r>
      <rPr>
        <b/>
        <sz val="11"/>
        <color rgb="FF000000"/>
        <rFont val="Arial"/>
        <family val="2"/>
      </rPr>
      <t xml:space="preserve">c.   </t>
    </r>
    <r>
      <rPr>
        <sz val="11"/>
        <color rgb="FF000000"/>
        <rFont val="Arial"/>
        <family val="2"/>
      </rPr>
      <t>Allied Staff (BPS 1 to 5)</t>
    </r>
  </si>
  <si>
    <r>
      <rPr>
        <b/>
        <sz val="11"/>
        <color rgb="FF000000"/>
        <rFont val="Arial"/>
        <family val="2"/>
      </rPr>
      <t xml:space="preserve">a. </t>
    </r>
    <r>
      <rPr>
        <sz val="11"/>
        <color rgb="FF000000"/>
        <rFont val="Arial"/>
        <family val="2"/>
      </rPr>
      <t>Under Graduate Studies [PQF Leve 5 and 6]</t>
    </r>
  </si>
  <si>
    <r>
      <rPr>
        <b/>
        <sz val="11"/>
        <color rgb="FF000000"/>
        <rFont val="Arial"/>
        <family val="2"/>
      </rPr>
      <t>b.</t>
    </r>
    <r>
      <rPr>
        <sz val="11"/>
        <color rgb="FF000000"/>
        <rFont val="Arial"/>
        <family val="2"/>
      </rPr>
      <t xml:space="preserve">  Graduate Studies [PQF Leve 7] </t>
    </r>
    <r>
      <rPr>
        <b/>
        <sz val="11"/>
        <color theme="9" tint="-0.249977111117893"/>
        <rFont val="Arial"/>
        <family val="2"/>
      </rPr>
      <t>MS / M.Phil</t>
    </r>
  </si>
  <si>
    <r>
      <rPr>
        <b/>
        <sz val="11"/>
        <color rgb="FF000000"/>
        <rFont val="Arial"/>
        <family val="2"/>
      </rPr>
      <t>c.</t>
    </r>
    <r>
      <rPr>
        <sz val="11"/>
        <color rgb="FF000000"/>
        <rFont val="Arial"/>
        <family val="2"/>
      </rPr>
      <t xml:space="preserve">  Graduate Studies [PQF Leve 8] </t>
    </r>
    <r>
      <rPr>
        <b/>
        <sz val="11"/>
        <color theme="9" tint="-0.249977111117893"/>
        <rFont val="Arial"/>
        <family val="2"/>
      </rPr>
      <t>PhD</t>
    </r>
  </si>
  <si>
    <r>
      <rPr>
        <b/>
        <sz val="11"/>
        <color rgb="FF000000"/>
        <rFont val="Arial"/>
        <family val="2"/>
      </rPr>
      <t>d.</t>
    </r>
    <r>
      <rPr>
        <sz val="11"/>
        <color rgb="FF000000"/>
        <rFont val="Arial"/>
        <family val="2"/>
      </rPr>
      <t xml:space="preserve">  PGD (1 year &amp; 2 years duration only)</t>
    </r>
  </si>
  <si>
    <r>
      <rPr>
        <b/>
        <sz val="11"/>
        <color rgb="FF000000"/>
        <rFont val="Arial"/>
        <family val="2"/>
      </rPr>
      <t>a.</t>
    </r>
    <r>
      <rPr>
        <sz val="11"/>
        <color rgb="FF000000"/>
        <rFont val="Arial"/>
        <family val="2"/>
      </rPr>
      <t xml:space="preserve">  HEC Need-based Scholarships</t>
    </r>
  </si>
  <si>
    <r>
      <rPr>
        <b/>
        <sz val="11"/>
        <color rgb="FF000000"/>
        <rFont val="Arial"/>
        <family val="2"/>
      </rPr>
      <t>b.</t>
    </r>
    <r>
      <rPr>
        <sz val="11"/>
        <color rgb="FF000000"/>
        <rFont val="Arial"/>
        <family val="2"/>
      </rPr>
      <t xml:space="preserve">  Other Need-based Scholarships</t>
    </r>
  </si>
  <si>
    <r>
      <rPr>
        <b/>
        <sz val="11"/>
        <color rgb="FF000000"/>
        <rFont val="Arial"/>
        <family val="2"/>
      </rPr>
      <t>c.</t>
    </r>
    <r>
      <rPr>
        <sz val="11"/>
        <color rgb="FF000000"/>
        <rFont val="Arial"/>
        <family val="2"/>
      </rPr>
      <t xml:space="preserve">  HEC Merit Scholarships (Indigenous)</t>
    </r>
  </si>
  <si>
    <r>
      <rPr>
        <b/>
        <sz val="11"/>
        <color rgb="FF000000"/>
        <rFont val="Arial"/>
        <family val="2"/>
      </rPr>
      <t>d.</t>
    </r>
    <r>
      <rPr>
        <sz val="11"/>
        <color rgb="FF000000"/>
        <rFont val="Arial"/>
        <family val="2"/>
      </rPr>
      <t xml:space="preserve">  Other Merit Scholarships</t>
    </r>
  </si>
  <si>
    <r>
      <rPr>
        <b/>
        <sz val="11"/>
        <color rgb="FF000000"/>
        <rFont val="Arial"/>
        <family val="2"/>
      </rPr>
      <t>b.</t>
    </r>
    <r>
      <rPr>
        <sz val="11"/>
        <color rgb="FF000000"/>
        <rFont val="Arial"/>
        <family val="2"/>
      </rPr>
      <t xml:space="preserve">  Faculty  :  Staff Ratio (Regular + Contractual)</t>
    </r>
  </si>
  <si>
    <r>
      <rPr>
        <b/>
        <sz val="11"/>
        <color rgb="FF000000"/>
        <rFont val="Arial"/>
        <family val="2"/>
      </rPr>
      <t>d.</t>
    </r>
    <r>
      <rPr>
        <sz val="11"/>
        <color rgb="FF000000"/>
        <rFont val="Arial"/>
        <family val="2"/>
      </rPr>
      <t xml:space="preserve">  Self-Generated Income as % of total Resources</t>
    </r>
  </si>
  <si>
    <r>
      <rPr>
        <b/>
        <sz val="11"/>
        <color rgb="FF000000"/>
        <rFont val="Arial"/>
        <family val="2"/>
      </rPr>
      <t xml:space="preserve">e. </t>
    </r>
    <r>
      <rPr>
        <sz val="11"/>
        <color rgb="FF000000"/>
        <rFont val="Arial"/>
        <family val="2"/>
      </rPr>
      <t xml:space="preserve"> Self-Generated Income as % of total Expenditures</t>
    </r>
  </si>
  <si>
    <r>
      <rPr>
        <b/>
        <sz val="11"/>
        <color rgb="FF000000"/>
        <rFont val="Arial"/>
        <family val="2"/>
      </rPr>
      <t xml:space="preserve">f. </t>
    </r>
    <r>
      <rPr>
        <sz val="11"/>
        <color rgb="FF000000"/>
        <rFont val="Arial"/>
        <family val="2"/>
      </rPr>
      <t xml:space="preserve"> Recurring Grant as %age of total Expenditures </t>
    </r>
  </si>
  <si>
    <r>
      <rPr>
        <b/>
        <sz val="11"/>
        <color rgb="FF000000"/>
        <rFont val="Arial"/>
        <family val="2"/>
      </rPr>
      <t>g.</t>
    </r>
    <r>
      <rPr>
        <sz val="11"/>
        <color rgb="FF000000"/>
        <rFont val="Arial"/>
        <family val="2"/>
      </rPr>
      <t xml:space="preserve">   Students Fees as % of Cost per student</t>
    </r>
  </si>
  <si>
    <r>
      <rPr>
        <b/>
        <sz val="11"/>
        <color rgb="FF000000"/>
        <rFont val="Arial"/>
        <family val="2"/>
      </rPr>
      <t>h.</t>
    </r>
    <r>
      <rPr>
        <sz val="11"/>
        <color rgb="FF000000"/>
        <rFont val="Arial"/>
        <family val="2"/>
      </rPr>
      <t xml:space="preserve">  Salary as % of Total Expenditure</t>
    </r>
  </si>
  <si>
    <r>
      <rPr>
        <b/>
        <sz val="11"/>
        <color rgb="FF000000"/>
        <rFont val="Arial"/>
        <family val="2"/>
      </rPr>
      <t>i.</t>
    </r>
    <r>
      <rPr>
        <sz val="11"/>
        <color rgb="FF000000"/>
        <rFont val="Arial"/>
        <family val="2"/>
      </rPr>
      <t xml:space="preserve">  Non-Salary as % of Total Expenditure</t>
    </r>
  </si>
  <si>
    <r>
      <t xml:space="preserve">Monitoring Protocol - </t>
    </r>
    <r>
      <rPr>
        <sz val="11"/>
        <color theme="1"/>
        <rFont val="Arial"/>
        <family val="2"/>
      </rPr>
      <t xml:space="preserve">
Basis of External Verification - reports, etc.</t>
    </r>
  </si>
  <si>
    <t>Federal/HEC Grant-in-Aid</t>
  </si>
  <si>
    <t>Federal/HEC Supplementary / Additional Grant</t>
  </si>
  <si>
    <t>Income from Collaborative and Contracted Research</t>
  </si>
  <si>
    <t>External (Private) Students Fee</t>
  </si>
  <si>
    <t>Income from Professional Short Courses</t>
  </si>
  <si>
    <t>Funds raised from Alumni</t>
  </si>
  <si>
    <t>Any Other Income (Add rows, if required)</t>
  </si>
  <si>
    <t> Faculty Salary (including TTS)</t>
  </si>
  <si>
    <r>
      <rPr>
        <b/>
        <sz val="11"/>
        <color rgb="FF000000"/>
        <rFont val="Arial"/>
        <family val="2"/>
      </rPr>
      <t>a.</t>
    </r>
    <r>
      <rPr>
        <sz val="11"/>
        <color rgb="FF000000"/>
        <rFont val="Arial"/>
        <family val="2"/>
      </rPr>
      <t xml:space="preserve">  Faculty  :  Staff Ratio (Regular Faculy / Staff)</t>
    </r>
  </si>
  <si>
    <r>
      <rPr>
        <b/>
        <sz val="11"/>
        <color rgb="FF000000"/>
        <rFont val="Arial"/>
        <family val="2"/>
      </rPr>
      <t>c.</t>
    </r>
    <r>
      <rPr>
        <sz val="11"/>
        <color rgb="FF000000"/>
        <rFont val="Arial"/>
        <family val="2"/>
      </rPr>
      <t xml:space="preserve">  Faculty (Regular +Contractural) :  Student Ratio</t>
    </r>
  </si>
  <si>
    <t xml:space="preserve">Actuarial Valuation of 'Pension Liability' </t>
  </si>
  <si>
    <t>Total Length of Service</t>
  </si>
  <si>
    <t xml:space="preserve">CNIC </t>
  </si>
  <si>
    <t>Functioning of Statutory Bodies and Incumbency Status of Key Administrative Offices</t>
  </si>
  <si>
    <t>Space and Planetree Astrophysics</t>
  </si>
  <si>
    <t>111, 111(a)</t>
  </si>
  <si>
    <t>Detail of Contract /Contingent Paid Staff / Daily Wages</t>
  </si>
  <si>
    <t>112</t>
  </si>
  <si>
    <t>113</t>
  </si>
  <si>
    <t>Index  -   Proformas for Budget Proposal (Next FY 2025-26)</t>
  </si>
  <si>
    <t>Academic Programs and Targeted  Enrollment - 2025-26
[Enrolled under Regular &amp; Self Finance Fee Structure]</t>
  </si>
  <si>
    <t>Annual Income from Projected Enrollment in FY 2025-26 [Enrolled under Regular &amp; Self Finance Fee Structure]</t>
  </si>
  <si>
    <t>Nominal Roll- Detail of Pay &amp; Allowances of Faculty, Officers and Staff , Pensioner for next FY 2025-26 (Estimated)</t>
  </si>
  <si>
    <t>B.Es
2025-26
(Demand)</t>
  </si>
  <si>
    <t>Projected in FY 2025-26</t>
  </si>
  <si>
    <t>2025-26
Budget Estimates</t>
  </si>
  <si>
    <t xml:space="preserve">Planned for next FY 2025-26 </t>
  </si>
  <si>
    <t>Planned for next FY 2025-26</t>
  </si>
  <si>
    <t>Planned Fees for
 next Fy 2025-26</t>
  </si>
  <si>
    <t>Programs-wise Active Enrollment - FY 2025-26</t>
  </si>
  <si>
    <t>Projected Student Enrolment (2025-26)</t>
  </si>
  <si>
    <t>Annual Income from Projected Enrollment - during Next FY 2025-26</t>
  </si>
  <si>
    <t>Annual Fee Income from Students (2025-26)</t>
  </si>
  <si>
    <t xml:space="preserve"> Targeted  for 
next FY 2025-26</t>
  </si>
  <si>
    <t>Detail of Pay &amp; Allowances of Faculty, Officers and Staff
(Budget Estimates 2025-26)</t>
  </si>
  <si>
    <t>Annual Pay
2025-26</t>
  </si>
  <si>
    <t>Academic Programs and Existing  Enrolment - 2024-25
[Enrolled under Regular &amp; Self Finance Fee Structure]</t>
  </si>
  <si>
    <t>Annual Income from Existing Students - 2024-25
[Enrolled under Regular &amp; Self Finance Fee Structure]</t>
  </si>
  <si>
    <t>Detail of Pay &amp; Allowances of Faculty, Officers and Staff , Pensioner for current FY 2024-25 (Revised)</t>
  </si>
  <si>
    <t>CFY 2024-25</t>
  </si>
  <si>
    <t>B.Es
2024-25
(Approved)</t>
  </si>
  <si>
    <t>R.E 2024-25</t>
  </si>
  <si>
    <t>Status for CFY 2024-25</t>
  </si>
  <si>
    <t>Total Enrollment (2024-25):</t>
  </si>
  <si>
    <t>PhD Faculty (2024-25):</t>
  </si>
  <si>
    <t>Status during current year 2024-25</t>
  </si>
  <si>
    <t>Status during current FY 2024-25</t>
  </si>
  <si>
    <t>Existing  Fy 2024-25</t>
  </si>
  <si>
    <t>Annual Income from Existing Enrollment - 2024-25</t>
  </si>
  <si>
    <t>Existing Student Enrolment (2024-25)</t>
  </si>
  <si>
    <t>Current FY
 2024-25</t>
  </si>
  <si>
    <t>Detail of Pay &amp; Allowances of Faculty, Officers and Staff
(Revised Estimates 2024-25)</t>
  </si>
  <si>
    <t>Consolidated Faculty Strength- Sanctioned, Filled, &amp; Vacant Posts
 for next FY 2025-26, CFY 2024-25, and last FY 2023-24</t>
  </si>
  <si>
    <t>Administrative Officers / Staff Strength - Sanctioned, Filled, &amp; Vacant Posts for FYs 2025-26, CFY 2024-25, and last FY 2023-24</t>
  </si>
  <si>
    <t>Detail of Pay &amp; Allowances of Faculty, Officers and Staff , Pensioner for current FY 2023-24 (Actual)</t>
  </si>
  <si>
    <t>Actuals
2023-24
(Approved)</t>
  </si>
  <si>
    <t>Last FY 
2023-24</t>
  </si>
  <si>
    <t>Target Achieved in 2023-24</t>
  </si>
  <si>
    <t xml:space="preserve"> 2023-24 
Actual</t>
  </si>
  <si>
    <t>2023-24
(Actual)</t>
  </si>
  <si>
    <t>Status during last FY 2023-24</t>
  </si>
  <si>
    <t>Administrative Officer / Staff Strength - Pay Scale-wise View 
for FYs 2025-26, 2024-25, and  2023-24</t>
  </si>
  <si>
    <t>During last Fy 2023-24</t>
  </si>
  <si>
    <t>Research Projects - Research Funding and - Research Publications 
from University Faculty - Department-wise 
during  the Year 2023-24</t>
  </si>
  <si>
    <t>Detail of Pay &amp; Allowances of Faculty, Officers and Staff
(Actual 2023-24)</t>
  </si>
  <si>
    <t>Detail of Pensioners 
(Actual 2023-24)</t>
  </si>
  <si>
    <t>Research Projects, Funding and Publications from University Faculty - Department-wise during  FY 2022-23 and 2023-24</t>
  </si>
  <si>
    <t>Estimates   Dec 2024 - June 2025</t>
  </si>
  <si>
    <t>Base line Status in 2022-23</t>
  </si>
  <si>
    <t>2026-27</t>
  </si>
  <si>
    <t xml:space="preserve"> Key Performance Indicators (KPIs) of the University / Institution
and Targets for 3 Years - 2024-25 to 2026-27</t>
  </si>
  <si>
    <t>A0124412</t>
  </si>
  <si>
    <t xml:space="preserve">Adhoc Relief 2023 </t>
  </si>
  <si>
    <t>Adhoc Relief 2024</t>
  </si>
  <si>
    <r>
      <t xml:space="preserve">Held in 2024
</t>
    </r>
    <r>
      <rPr>
        <sz val="10"/>
        <rFont val="Arial"/>
        <family val="2"/>
      </rPr>
      <t>[Jan-Dec]</t>
    </r>
  </si>
  <si>
    <r>
      <t xml:space="preserve">Incumbancy Status during 2023
</t>
    </r>
    <r>
      <rPr>
        <sz val="10"/>
        <color rgb="FFFF0000"/>
        <rFont val="Arial"/>
        <family val="2"/>
      </rPr>
      <t>(January to  December)</t>
    </r>
  </si>
  <si>
    <r>
      <t>Incumbancy Status during 2024</t>
    </r>
    <r>
      <rPr>
        <b/>
        <sz val="10"/>
        <color rgb="FFFF0000"/>
        <rFont val="Arial"/>
        <family val="2"/>
      </rPr>
      <t xml:space="preserve">
</t>
    </r>
    <r>
      <rPr>
        <sz val="10"/>
        <color rgb="FFFF0000"/>
        <rFont val="Arial"/>
        <family val="2"/>
      </rPr>
      <t>(January to  December)</t>
    </r>
  </si>
  <si>
    <r>
      <rPr>
        <b/>
        <sz val="12"/>
        <rFont val="Calibri"/>
        <family val="2"/>
        <scheme val="minor"/>
      </rPr>
      <t>I. Opening Balance</t>
    </r>
    <r>
      <rPr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
(As on 1st July)</t>
    </r>
  </si>
  <si>
    <r>
      <rPr>
        <b/>
        <sz val="11"/>
        <rFont val="Calibri"/>
        <family val="2"/>
        <scheme val="minor"/>
      </rPr>
      <t>II. Inflows</t>
    </r>
    <r>
      <rPr>
        <sz val="11"/>
        <rFont val="Calibri"/>
        <family val="2"/>
        <scheme val="minor"/>
      </rPr>
      <t xml:space="preserve"> (a+b+c)
(addition to Pension Fund During the FY) </t>
    </r>
  </si>
  <si>
    <t>a. Contribution to Pension Fund From Recurring Budget</t>
  </si>
  <si>
    <t>b. Annual Returns on Pension Investment(s) during the FY</t>
  </si>
  <si>
    <t>c. Addition from any other source during the FY</t>
  </si>
  <si>
    <t>a. Proceeds utilized for Pension Payment</t>
  </si>
  <si>
    <r>
      <rPr>
        <b/>
        <sz val="12"/>
        <rFont val="Calibri"/>
        <family val="2"/>
        <scheme val="minor"/>
      </rPr>
      <t>IV. Closing Balance</t>
    </r>
    <r>
      <rPr>
        <sz val="11"/>
        <rFont val="Calibri"/>
        <family val="2"/>
        <scheme val="minor"/>
      </rPr>
      <t xml:space="preserve"> (I+II-III) 
(As on 30th June)</t>
    </r>
  </si>
  <si>
    <t>Supplimentary Pension Information</t>
  </si>
  <si>
    <r>
      <rPr>
        <b/>
        <sz val="11"/>
        <rFont val="Calibri"/>
        <family val="2"/>
        <scheme val="minor"/>
      </rPr>
      <t>II. Inflows</t>
    </r>
    <r>
      <rPr>
        <sz val="11"/>
        <rFont val="Calibri"/>
        <family val="2"/>
        <scheme val="minor"/>
      </rPr>
      <t xml:space="preserve"> (a+b)
(addition to Fund During the FY) </t>
    </r>
  </si>
  <si>
    <t>a. Additional Transfer to Fund During the Year</t>
  </si>
  <si>
    <t>b. Annual Returns on Investment(s)</t>
  </si>
  <si>
    <r>
      <rPr>
        <b/>
        <sz val="11"/>
        <rFont val="Calibri"/>
        <family val="2"/>
        <scheme val="minor"/>
      </rPr>
      <t xml:space="preserve">III. Out flows </t>
    </r>
    <r>
      <rPr>
        <sz val="11"/>
        <rFont val="Calibri"/>
        <family val="2"/>
        <scheme val="minor"/>
      </rPr>
      <t>(a+b)</t>
    </r>
  </si>
  <si>
    <t>a. Payment used in Recurring Budget</t>
  </si>
  <si>
    <t>b. Any Other</t>
  </si>
  <si>
    <r>
      <rPr>
        <b/>
        <sz val="12"/>
        <rFont val="Calibri"/>
        <family val="2"/>
        <scheme val="minor"/>
      </rPr>
      <t xml:space="preserve">  IV. Closing Balance</t>
    </r>
    <r>
      <rPr>
        <sz val="11"/>
        <rFont val="Calibri"/>
        <family val="2"/>
        <scheme val="minor"/>
      </rPr>
      <t xml:space="preserve"> (I+II-III) 
( As on 30th June)</t>
    </r>
  </si>
  <si>
    <t xml:space="preserve">Pension Fund </t>
  </si>
  <si>
    <t>Name of University / Institute_______________________________________</t>
  </si>
  <si>
    <t>Name of Fund__________________</t>
  </si>
  <si>
    <t>Institution's Key Performance Indicators for 3 Years (2024 to 2027)</t>
  </si>
  <si>
    <t>Number of Syndicate / BoG Meetings</t>
  </si>
  <si>
    <t>Number of Academic Council Meetings</t>
  </si>
  <si>
    <t>Meetings-Board of Advanced Studies &amp; Research</t>
  </si>
  <si>
    <t>Endowments Fund (Rs.in Million)</t>
  </si>
  <si>
    <t xml:space="preserve">Pension Fund- Icome Generated </t>
  </si>
  <si>
    <t>Tranings to Administrative Staff</t>
  </si>
  <si>
    <t>Filled Key Financial Positions</t>
  </si>
  <si>
    <t>3 (i)a  Students Related Income [3(i) a - 3(i) e]</t>
  </si>
  <si>
    <t>Income from Commercial/entrepreneurial Activities/Programs</t>
  </si>
  <si>
    <t>Tuition Fees</t>
  </si>
  <si>
    <t>Previous Years Fee Receivable</t>
  </si>
  <si>
    <t>Affiliated College/Institutions' Fee</t>
  </si>
  <si>
    <t>7</t>
  </si>
  <si>
    <t>8</t>
  </si>
  <si>
    <t>G</t>
  </si>
  <si>
    <t>H</t>
  </si>
  <si>
    <t>Actual till 31.10.2024</t>
  </si>
  <si>
    <t>Budgeted Accrured liabilities</t>
  </si>
  <si>
    <t>Accrued liabilities deffered to Next FY</t>
  </si>
  <si>
    <t>Digital Library</t>
  </si>
  <si>
    <t>A02202</t>
  </si>
  <si>
    <t>Other Establishment Charges (A01271 - 99)</t>
  </si>
  <si>
    <t>TDR title ________________</t>
  </si>
  <si>
    <t>a. Establishment Date of Pension Fund</t>
  </si>
  <si>
    <t>b. Average Rate of Investment(s)</t>
  </si>
  <si>
    <t>c. Pension Payment from Recurring Budget</t>
  </si>
  <si>
    <t>e. Name of the Firm</t>
  </si>
  <si>
    <t>f. Actuarial Liability as per the Study</t>
  </si>
  <si>
    <t>g. Annual Contribution required as per the Study</t>
  </si>
  <si>
    <t>h.  Pension Fund Deficit / Surplus as per the Study</t>
  </si>
  <si>
    <t>Total R.Es</t>
  </si>
  <si>
    <t>d. latest Actuarial Study Conducted (Mention date)</t>
  </si>
  <si>
    <t>Avergar Rate of Investment(s)</t>
  </si>
  <si>
    <t>Estimates   
Dec 2024 - June 2025</t>
  </si>
  <si>
    <t>4.    Total Establishment Charges</t>
  </si>
  <si>
    <t>III. Out flows</t>
  </si>
  <si>
    <r>
      <t xml:space="preserve">Other investment (If any) other than Employees related funds &amp; Endowment Funds
</t>
    </r>
    <r>
      <rPr>
        <sz val="11"/>
        <rFont val="Calibri"/>
        <family val="2"/>
        <scheme val="minor"/>
      </rPr>
      <t>Mention all the investments seperatly and Repeat rows below for each</t>
    </r>
  </si>
  <si>
    <t>g.</t>
  </si>
  <si>
    <t>5.    Total Non Salary Expenses</t>
  </si>
  <si>
    <t>B. Total Expenditures [ 4 + 5]</t>
  </si>
  <si>
    <t>Forecasted impact of Adhoc Relief in B.Es 2025-26</t>
  </si>
  <si>
    <t>I</t>
  </si>
  <si>
    <r>
      <t>3 (iii) Receipts from Investments of Funds 
(Endowment, Scholarship, Research, Cash balances etc.) (</t>
    </r>
    <r>
      <rPr>
        <sz val="11"/>
        <rFont val="Arial"/>
        <family val="2"/>
      </rPr>
      <t>other than employee related funds</t>
    </r>
    <r>
      <rPr>
        <b/>
        <sz val="11"/>
        <rFont val="Arial"/>
        <family val="2"/>
      </rPr>
      <t>)</t>
    </r>
  </si>
  <si>
    <r>
      <t>E. Cummulative Surplus / </t>
    </r>
    <r>
      <rPr>
        <b/>
        <sz val="11"/>
        <color rgb="FFC00000"/>
        <rFont val="Arial"/>
        <family val="2"/>
      </rPr>
      <t xml:space="preserve">Deficit </t>
    </r>
    <r>
      <rPr>
        <b/>
        <sz val="11"/>
        <rFont val="Arial"/>
        <family val="2"/>
      </rPr>
      <t xml:space="preserve">   [D - 8]</t>
    </r>
  </si>
  <si>
    <t xml:space="preserve">Name of the University /HEI: </t>
  </si>
  <si>
    <r>
      <t xml:space="preserve">D. Net Surplus / </t>
    </r>
    <r>
      <rPr>
        <b/>
        <sz val="11"/>
        <color rgb="FFC00000"/>
        <rFont val="Arial"/>
        <family val="2"/>
      </rPr>
      <t>Defict</t>
    </r>
    <r>
      <rPr>
        <b/>
        <sz val="11"/>
        <rFont val="Arial"/>
        <family val="2"/>
      </rPr>
      <t xml:space="preserve"> </t>
    </r>
  </si>
  <si>
    <r>
      <t>C. Surplus /</t>
    </r>
    <r>
      <rPr>
        <b/>
        <sz val="11"/>
        <color rgb="FFC00000"/>
        <rFont val="Arial"/>
        <family val="2"/>
      </rPr>
      <t> Deficit</t>
    </r>
    <r>
      <rPr>
        <b/>
        <sz val="11"/>
        <rFont val="Arial"/>
        <family val="2"/>
      </rPr>
      <t xml:space="preserve"> Before Accrued liabilites [A  -   B]</t>
    </r>
  </si>
  <si>
    <t>C02813A</t>
  </si>
  <si>
    <t>HEC Budget Recurring Demand 2025-26</t>
  </si>
  <si>
    <r>
      <t xml:space="preserve">Other Funds (If any) 
</t>
    </r>
    <r>
      <rPr>
        <sz val="12"/>
        <color theme="0"/>
        <rFont val="Calibri"/>
        <family val="2"/>
        <scheme val="minor"/>
      </rPr>
      <t>Mention all the Endowment funds seperatly and Repeat rows below for each</t>
    </r>
  </si>
  <si>
    <t>Previous Years Fee Received</t>
  </si>
  <si>
    <t>i.</t>
  </si>
  <si>
    <t>ii.</t>
  </si>
  <si>
    <t>iii.</t>
  </si>
  <si>
    <t>iv.</t>
  </si>
  <si>
    <t>…..</t>
  </si>
  <si>
    <r>
      <rPr>
        <b/>
        <sz val="10"/>
        <rFont val="Arial"/>
        <family val="2"/>
      </rPr>
      <t>Accrued liabilities deffered to Next FY (if any)</t>
    </r>
    <r>
      <rPr>
        <sz val="10"/>
        <rFont val="Arial"/>
        <family val="2"/>
      </rPr>
      <t xml:space="preserve">
(please give Head Wise Details in Rows Below)</t>
    </r>
  </si>
  <si>
    <r>
      <t xml:space="preserve">Budgeted Accrured liabilities (if any)
</t>
    </r>
    <r>
      <rPr>
        <sz val="10"/>
        <rFont val="Arial"/>
        <family val="2"/>
      </rPr>
      <t>(please give Head Wise Details in Rows Below)</t>
    </r>
  </si>
  <si>
    <t>Accrued Liabilities (Establishment Charges)</t>
  </si>
  <si>
    <t>Accrued Liabilities (Non- Salary Expenditures)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</si>
</sst>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#,##0.000"/>
    <numFmt numFmtId="169" formatCode="_(* #,##0.0_);_(* \(#,##0.0\);_(* &quot;-&quot;??_);_(@_)"/>
    <numFmt numFmtId="170" formatCode="0.0"/>
    <numFmt numFmtId="171" formatCode="0.00_)"/>
    <numFmt numFmtId="172" formatCode="#,##0\ [$€-1];[Red]\-#,##0\ [$€-1]"/>
    <numFmt numFmtId="173" formatCode="#,##0;[Red]#,##0"/>
    <numFmt numFmtId="174" formatCode="#,##0;\(#,##0\);&quot;-&quot;"/>
    <numFmt numFmtId="175" formatCode="#,##0.00;\(#,##0.00\);&quot;-&quot;"/>
  </numFmts>
  <fonts count="14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indexed="10"/>
      <name val="Arial"/>
      <family val="2"/>
    </font>
    <font>
      <b/>
      <u/>
      <sz val="11"/>
      <color indexed="10"/>
      <name val="Arial"/>
      <family val="2"/>
    </font>
    <font>
      <b/>
      <sz val="16"/>
      <color rgb="FF00B050"/>
      <name val="Arial"/>
      <family val="2"/>
    </font>
    <font>
      <b/>
      <sz val="16"/>
      <color theme="3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i/>
      <sz val="1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Times New Roman"/>
      <family val="1"/>
    </font>
    <font>
      <b/>
      <sz val="14"/>
      <color rgb="FF00B05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4"/>
      <color theme="9" tint="-0.499984740745262"/>
      <name val="Arial"/>
      <family val="2"/>
    </font>
    <font>
      <b/>
      <sz val="11"/>
      <color theme="5" tint="-0.249977111117893"/>
      <name val="Arial"/>
      <family val="2"/>
    </font>
    <font>
      <b/>
      <sz val="18"/>
      <color theme="3"/>
      <name val="Arial"/>
      <family val="2"/>
    </font>
    <font>
      <b/>
      <sz val="12"/>
      <color theme="9" tint="-0.499984740745262"/>
      <name val="Arial"/>
      <family val="2"/>
    </font>
    <font>
      <u/>
      <sz val="9"/>
      <name val="Arial"/>
      <family val="2"/>
    </font>
    <font>
      <b/>
      <sz val="11"/>
      <color theme="9" tint="-0.499984740745262"/>
      <name val="Arial"/>
      <family val="2"/>
    </font>
    <font>
      <b/>
      <sz val="9"/>
      <color rgb="FFC00000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2"/>
      <color rgb="FF000000"/>
      <name val="Garamond"/>
      <family val="1"/>
    </font>
    <font>
      <sz val="10"/>
      <name val="Garamond"/>
      <family val="1"/>
    </font>
    <font>
      <b/>
      <sz val="12"/>
      <name val="Garamond"/>
      <family val="1"/>
    </font>
    <font>
      <sz val="10"/>
      <color theme="9" tint="-0.499984740745262"/>
      <name val="Arial"/>
      <family val="2"/>
    </font>
    <font>
      <b/>
      <sz val="12"/>
      <color rgb="FFC00000"/>
      <name val="Arial"/>
      <family val="2"/>
    </font>
    <font>
      <sz val="12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theme="5" tint="-0.499984740745262"/>
      <name val="Arial"/>
      <family val="2"/>
    </font>
    <font>
      <sz val="11"/>
      <color rgb="FF002060"/>
      <name val="Arial"/>
      <family val="2"/>
    </font>
    <font>
      <sz val="11"/>
      <color theme="9" tint="-0.249977111117893"/>
      <name val="Arial"/>
      <family val="2"/>
    </font>
    <font>
      <b/>
      <sz val="9"/>
      <color rgb="FF002060"/>
      <name val="Arial"/>
      <family val="2"/>
    </font>
    <font>
      <b/>
      <sz val="14"/>
      <color rgb="FF002060"/>
      <name val="Arial"/>
      <family val="2"/>
    </font>
    <font>
      <sz val="10"/>
      <color rgb="FFFF0000"/>
      <name val="Arial"/>
      <family val="2"/>
    </font>
    <font>
      <sz val="9"/>
      <color rgb="FFC0000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rgb="FF002060"/>
      <name val="Garamond"/>
      <family val="1"/>
    </font>
    <font>
      <b/>
      <sz val="16"/>
      <color rgb="FF002060"/>
      <name val="Arial"/>
      <family val="2"/>
    </font>
    <font>
      <sz val="12"/>
      <name val="Tms Rmn"/>
    </font>
    <font>
      <b/>
      <sz val="14"/>
      <name val="Garamond"/>
      <family val="1"/>
    </font>
    <font>
      <sz val="12"/>
      <name val="Garamond"/>
      <family val="1"/>
    </font>
    <font>
      <b/>
      <sz val="12"/>
      <color rgb="FF00B05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3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theme="9" tint="-0.499984740745262"/>
      <name val="Arial"/>
      <family val="2"/>
    </font>
    <font>
      <b/>
      <sz val="15"/>
      <color theme="3"/>
      <name val="Arial"/>
      <family val="2"/>
    </font>
    <font>
      <sz val="10"/>
      <color rgb="FFC00000"/>
      <name val="Arial"/>
      <family val="2"/>
    </font>
    <font>
      <b/>
      <sz val="14"/>
      <color rgb="FFCC990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theme="4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8"/>
      <color theme="3" tint="0.39997558519241921"/>
      <name val="Arial"/>
      <family val="2"/>
    </font>
    <font>
      <b/>
      <sz val="16"/>
      <color rgb="FFFF0000"/>
      <name val="Arial"/>
      <family val="2"/>
    </font>
    <font>
      <b/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002060"/>
      <name val="Arial"/>
      <family val="2"/>
    </font>
    <font>
      <b/>
      <u/>
      <sz val="16"/>
      <color rgb="FF000000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 tint="-0.249977111117893"/>
      <name val="Arial"/>
      <family val="2"/>
    </font>
    <font>
      <b/>
      <sz val="11"/>
      <color rgb="FF002060"/>
      <name val="Arial"/>
      <family val="2"/>
    </font>
    <font>
      <sz val="11"/>
      <color rgb="FFC00000"/>
      <name val="Arial"/>
      <family val="2"/>
    </font>
    <font>
      <b/>
      <sz val="11"/>
      <color theme="9" tint="-0.249977111117893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rgb="FF002060"/>
      <name val="Arial"/>
      <family val="2"/>
    </font>
    <font>
      <b/>
      <sz val="20"/>
      <color theme="5" tint="-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Arial"/>
      <family val="2"/>
    </font>
    <font>
      <b/>
      <sz val="13"/>
      <name val="Calibri"/>
      <family val="2"/>
      <scheme val="minor"/>
    </font>
    <font>
      <b/>
      <sz val="16"/>
      <name val="Arial"/>
      <family val="2"/>
    </font>
    <font>
      <b/>
      <i/>
      <sz val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theme="0"/>
      <name val="Arial"/>
      <family val="2"/>
    </font>
    <font>
      <b/>
      <sz val="18"/>
      <name val="Arial"/>
      <family val="2"/>
    </font>
    <font>
      <b/>
      <sz val="10"/>
      <name val="Times New Roman"/>
      <family val="1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EFB9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0.39997558519241921"/>
        <bgColor rgb="FF000000"/>
      </patternFill>
    </fill>
  </fills>
  <borders count="1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</borders>
  <cellStyleXfs count="62">
    <xf numFmtId="0" fontId="0" fillId="0" borderId="0"/>
    <xf numFmtId="165" fontId="9" fillId="0" borderId="0" applyFont="0" applyFill="0" applyBorder="0" applyAlignment="0" applyProtection="0"/>
    <xf numFmtId="0" fontId="7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24" borderId="9" applyNumberFormat="0" applyAlignment="0" applyProtection="0"/>
    <xf numFmtId="0" fontId="18" fillId="25" borderId="10" applyNumberFormat="0" applyAlignment="0" applyProtection="0"/>
    <xf numFmtId="165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11" borderId="9" applyNumberFormat="0" applyAlignment="0" applyProtection="0"/>
    <xf numFmtId="0" fontId="26" fillId="0" borderId="14" applyNumberFormat="0" applyFill="0" applyAlignment="0" applyProtection="0"/>
    <xf numFmtId="0" fontId="27" fillId="26" borderId="0" applyNumberFormat="0" applyBorder="0" applyAlignment="0" applyProtection="0"/>
    <xf numFmtId="0" fontId="6" fillId="0" borderId="0"/>
    <xf numFmtId="0" fontId="19" fillId="0" borderId="0"/>
    <xf numFmtId="0" fontId="19" fillId="27" borderId="15" applyNumberFormat="0" applyFont="0" applyAlignment="0" applyProtection="0"/>
    <xf numFmtId="0" fontId="28" fillId="24" borderId="16" applyNumberFormat="0" applyAlignment="0" applyProtection="0"/>
    <xf numFmtId="9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19" fillId="0" borderId="0"/>
    <xf numFmtId="9" fontId="9" fillId="0" borderId="0" applyFont="0" applyFill="0" applyBorder="0" applyAlignment="0" applyProtection="0"/>
    <xf numFmtId="0" fontId="39" fillId="0" borderId="0"/>
    <xf numFmtId="171" fontId="91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3" fillId="0" borderId="0"/>
    <xf numFmtId="0" fontId="103" fillId="0" borderId="0" applyNumberForma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/>
  </cellStyleXfs>
  <cellXfs count="1355">
    <xf numFmtId="0" fontId="0" fillId="0" borderId="0" xfId="0"/>
    <xf numFmtId="0" fontId="7" fillId="0" borderId="0" xfId="2"/>
    <xf numFmtId="0" fontId="10" fillId="2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2" fillId="3" borderId="0" xfId="41" applyFont="1" applyFill="1" applyAlignment="1">
      <alignment horizontal="right" vertical="center"/>
    </xf>
    <xf numFmtId="0" fontId="7" fillId="0" borderId="0" xfId="2" applyAlignment="1">
      <alignment vertical="center"/>
    </xf>
    <xf numFmtId="0" fontId="19" fillId="0" borderId="0" xfId="2" applyFont="1" applyAlignment="1">
      <alignment vertical="center"/>
    </xf>
    <xf numFmtId="0" fontId="34" fillId="0" borderId="0" xfId="2" applyFont="1" applyAlignment="1">
      <alignment horizontal="right"/>
    </xf>
    <xf numFmtId="0" fontId="33" fillId="2" borderId="47" xfId="2" applyFont="1" applyFill="1" applyBorder="1" applyAlignment="1">
      <alignment horizontal="center" vertical="center"/>
    </xf>
    <xf numFmtId="164" fontId="33" fillId="2" borderId="5" xfId="2" applyNumberFormat="1" applyFont="1" applyFill="1" applyBorder="1" applyAlignment="1">
      <alignment horizontal="center" vertical="center"/>
    </xf>
    <xf numFmtId="164" fontId="33" fillId="2" borderId="5" xfId="30" applyNumberFormat="1" applyFont="1" applyFill="1" applyBorder="1" applyAlignment="1">
      <alignment horizontal="center" vertical="center"/>
    </xf>
    <xf numFmtId="164" fontId="33" fillId="2" borderId="6" xfId="30" applyNumberFormat="1" applyFont="1" applyFill="1" applyBorder="1" applyAlignment="1">
      <alignment horizontal="center" vertical="center"/>
    </xf>
    <xf numFmtId="0" fontId="33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7" fillId="2" borderId="0" xfId="2" applyFill="1"/>
    <xf numFmtId="0" fontId="35" fillId="32" borderId="0" xfId="2" applyFont="1" applyFill="1" applyAlignment="1">
      <alignment vertical="center"/>
    </xf>
    <xf numFmtId="167" fontId="33" fillId="32" borderId="8" xfId="30" applyNumberFormat="1" applyFont="1" applyFill="1" applyBorder="1" applyAlignment="1">
      <alignment horizontal="center" vertical="center" wrapText="1"/>
    </xf>
    <xf numFmtId="0" fontId="33" fillId="2" borderId="53" xfId="2" applyFont="1" applyFill="1" applyBorder="1" applyAlignment="1">
      <alignment horizontal="center" vertical="center"/>
    </xf>
    <xf numFmtId="0" fontId="7" fillId="0" borderId="47" xfId="2" applyBorder="1" applyAlignment="1">
      <alignment horizontal="center" vertical="center"/>
    </xf>
    <xf numFmtId="0" fontId="7" fillId="0" borderId="48" xfId="2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11" fillId="30" borderId="67" xfId="2" applyFont="1" applyFill="1" applyBorder="1" applyAlignment="1">
      <alignment horizontal="center" vertical="center" wrapText="1"/>
    </xf>
    <xf numFmtId="164" fontId="33" fillId="0" borderId="36" xfId="2" applyNumberFormat="1" applyFont="1" applyBorder="1" applyAlignment="1">
      <alignment horizontal="center" vertical="center"/>
    </xf>
    <xf numFmtId="164" fontId="33" fillId="31" borderId="3" xfId="2" applyNumberFormat="1" applyFont="1" applyFill="1" applyBorder="1" applyAlignment="1">
      <alignment horizontal="center" vertical="center"/>
    </xf>
    <xf numFmtId="164" fontId="13" fillId="31" borderId="3" xfId="2" applyNumberFormat="1" applyFont="1" applyFill="1" applyBorder="1" applyAlignment="1">
      <alignment horizontal="center" vertical="center"/>
    </xf>
    <xf numFmtId="0" fontId="11" fillId="2" borderId="0" xfId="2" applyFont="1" applyFill="1"/>
    <xf numFmtId="0" fontId="11" fillId="0" borderId="0" xfId="2" applyFont="1"/>
    <xf numFmtId="0" fontId="12" fillId="2" borderId="0" xfId="2" applyFont="1" applyFill="1" applyAlignment="1">
      <alignment horizontal="left"/>
    </xf>
    <xf numFmtId="0" fontId="7" fillId="2" borderId="0" xfId="2" applyFill="1" applyAlignment="1">
      <alignment wrapText="1"/>
    </xf>
    <xf numFmtId="0" fontId="12" fillId="2" borderId="0" xfId="2" applyFont="1" applyFill="1" applyAlignment="1">
      <alignment horizontal="centerContinuous" wrapText="1"/>
    </xf>
    <xf numFmtId="0" fontId="7" fillId="2" borderId="0" xfId="2" applyFill="1" applyAlignment="1">
      <alignment horizontal="centerContinuous" wrapText="1"/>
    </xf>
    <xf numFmtId="0" fontId="7" fillId="2" borderId="0" xfId="2" applyFill="1" applyAlignment="1">
      <alignment horizontal="centerContinuous"/>
    </xf>
    <xf numFmtId="0" fontId="12" fillId="2" borderId="0" xfId="2" applyFont="1" applyFill="1" applyAlignment="1">
      <alignment horizontal="left" wrapText="1"/>
    </xf>
    <xf numFmtId="0" fontId="36" fillId="30" borderId="1" xfId="2" applyFont="1" applyFill="1" applyBorder="1" applyAlignment="1">
      <alignment horizontal="center" wrapText="1"/>
    </xf>
    <xf numFmtId="0" fontId="36" fillId="30" borderId="2" xfId="2" applyFont="1" applyFill="1" applyBorder="1" applyAlignment="1">
      <alignment horizontal="center" wrapText="1"/>
    </xf>
    <xf numFmtId="0" fontId="36" fillId="30" borderId="2" xfId="2" applyFont="1" applyFill="1" applyBorder="1" applyAlignment="1">
      <alignment horizontal="center"/>
    </xf>
    <xf numFmtId="0" fontId="41" fillId="30" borderId="2" xfId="2" applyFont="1" applyFill="1" applyBorder="1" applyAlignment="1">
      <alignment horizontal="center"/>
    </xf>
    <xf numFmtId="0" fontId="41" fillId="30" borderId="2" xfId="2" applyFont="1" applyFill="1" applyBorder="1" applyAlignment="1">
      <alignment horizontal="center" wrapText="1"/>
    </xf>
    <xf numFmtId="0" fontId="11" fillId="30" borderId="73" xfId="2" applyFont="1" applyFill="1" applyBorder="1" applyAlignment="1">
      <alignment horizontal="center"/>
    </xf>
    <xf numFmtId="0" fontId="7" fillId="0" borderId="0" xfId="2" applyAlignment="1">
      <alignment horizontal="center"/>
    </xf>
    <xf numFmtId="0" fontId="36" fillId="30" borderId="74" xfId="2" applyFont="1" applyFill="1" applyBorder="1" applyAlignment="1">
      <alignment horizontal="center" wrapText="1"/>
    </xf>
    <xf numFmtId="0" fontId="36" fillId="30" borderId="75" xfId="2" applyFont="1" applyFill="1" applyBorder="1" applyAlignment="1">
      <alignment horizontal="center" wrapText="1"/>
    </xf>
    <xf numFmtId="0" fontId="36" fillId="30" borderId="75" xfId="2" applyFont="1" applyFill="1" applyBorder="1" applyAlignment="1">
      <alignment horizontal="center"/>
    </xf>
    <xf numFmtId="0" fontId="41" fillId="30" borderId="75" xfId="2" applyFont="1" applyFill="1" applyBorder="1" applyAlignment="1">
      <alignment horizontal="center"/>
    </xf>
    <xf numFmtId="0" fontId="11" fillId="30" borderId="70" xfId="2" applyFont="1" applyFill="1" applyBorder="1" applyAlignment="1">
      <alignment horizontal="center"/>
    </xf>
    <xf numFmtId="9" fontId="36" fillId="30" borderId="75" xfId="2" applyNumberFormat="1" applyFont="1" applyFill="1" applyBorder="1" applyAlignment="1">
      <alignment horizontal="center"/>
    </xf>
    <xf numFmtId="0" fontId="41" fillId="30" borderId="75" xfId="2" applyFont="1" applyFill="1" applyBorder="1" applyAlignment="1">
      <alignment horizontal="center" wrapText="1"/>
    </xf>
    <xf numFmtId="0" fontId="36" fillId="30" borderId="56" xfId="2" applyFont="1" applyFill="1" applyBorder="1" applyAlignment="1">
      <alignment horizontal="center" wrapText="1"/>
    </xf>
    <xf numFmtId="0" fontId="36" fillId="30" borderId="38" xfId="2" applyFont="1" applyFill="1" applyBorder="1" applyAlignment="1">
      <alignment horizontal="center" wrapText="1"/>
    </xf>
    <xf numFmtId="0" fontId="36" fillId="30" borderId="38" xfId="2" applyFont="1" applyFill="1" applyBorder="1" applyAlignment="1">
      <alignment horizontal="center"/>
    </xf>
    <xf numFmtId="0" fontId="7" fillId="30" borderId="38" xfId="2" applyFill="1" applyBorder="1" applyAlignment="1">
      <alignment horizontal="center"/>
    </xf>
    <xf numFmtId="0" fontId="11" fillId="30" borderId="39" xfId="2" applyFont="1" applyFill="1" applyBorder="1" applyAlignment="1">
      <alignment horizontal="center"/>
    </xf>
    <xf numFmtId="0" fontId="42" fillId="30" borderId="7" xfId="2" applyFont="1" applyFill="1" applyBorder="1" applyAlignment="1">
      <alignment horizontal="center" wrapText="1"/>
    </xf>
    <xf numFmtId="0" fontId="42" fillId="30" borderId="8" xfId="2" applyFont="1" applyFill="1" applyBorder="1" applyAlignment="1">
      <alignment horizontal="center" wrapText="1"/>
    </xf>
    <xf numFmtId="0" fontId="42" fillId="30" borderId="8" xfId="2" applyFont="1" applyFill="1" applyBorder="1" applyAlignment="1">
      <alignment horizontal="center"/>
    </xf>
    <xf numFmtId="0" fontId="42" fillId="30" borderId="33" xfId="2" applyFont="1" applyFill="1" applyBorder="1" applyAlignment="1">
      <alignment horizontal="center"/>
    </xf>
    <xf numFmtId="0" fontId="11" fillId="0" borderId="6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41" xfId="2" applyFont="1" applyBorder="1" applyAlignment="1">
      <alignment vertical="center"/>
    </xf>
    <xf numFmtId="0" fontId="11" fillId="0" borderId="42" xfId="2" applyFont="1" applyBorder="1" applyAlignment="1">
      <alignment vertical="center"/>
    </xf>
    <xf numFmtId="0" fontId="11" fillId="0" borderId="39" xfId="2" applyFont="1" applyBorder="1" applyAlignment="1">
      <alignment vertical="center"/>
    </xf>
    <xf numFmtId="0" fontId="11" fillId="0" borderId="43" xfId="2" applyFont="1" applyBorder="1" applyAlignment="1">
      <alignment horizontal="center" vertical="center"/>
    </xf>
    <xf numFmtId="0" fontId="7" fillId="0" borderId="0" xfId="2" applyAlignment="1">
      <alignment wrapText="1"/>
    </xf>
    <xf numFmtId="0" fontId="19" fillId="0" borderId="0" xfId="2" applyFont="1" applyAlignment="1">
      <alignment horizontal="center" vertical="center"/>
    </xf>
    <xf numFmtId="0" fontId="11" fillId="33" borderId="3" xfId="2" applyFont="1" applyFill="1" applyBorder="1" applyAlignment="1">
      <alignment horizontal="center" vertical="center" wrapText="1"/>
    </xf>
    <xf numFmtId="0" fontId="19" fillId="0" borderId="78" xfId="2" applyFont="1" applyBorder="1" applyAlignment="1">
      <alignment horizontal="justify" vertical="center" wrapText="1"/>
    </xf>
    <xf numFmtId="0" fontId="19" fillId="0" borderId="78" xfId="2" applyFont="1" applyBorder="1" applyAlignment="1">
      <alignment horizontal="center" vertical="center" wrapText="1"/>
    </xf>
    <xf numFmtId="0" fontId="19" fillId="0" borderId="79" xfId="2" applyFont="1" applyBorder="1" applyAlignment="1">
      <alignment horizontal="justify" vertical="center" wrapText="1"/>
    </xf>
    <xf numFmtId="0" fontId="19" fillId="0" borderId="80" xfId="2" applyFont="1" applyBorder="1" applyAlignment="1">
      <alignment horizontal="justify" vertical="center" wrapText="1"/>
    </xf>
    <xf numFmtId="0" fontId="19" fillId="0" borderId="81" xfId="2" applyFont="1" applyBorder="1" applyAlignment="1">
      <alignment horizontal="center" vertical="center" wrapText="1"/>
    </xf>
    <xf numFmtId="164" fontId="19" fillId="0" borderId="78" xfId="2" applyNumberFormat="1" applyFont="1" applyBorder="1" applyAlignment="1">
      <alignment horizontal="center" vertical="center" wrapText="1"/>
    </xf>
    <xf numFmtId="164" fontId="19" fillId="0" borderId="82" xfId="2" applyNumberFormat="1" applyFont="1" applyBorder="1" applyAlignment="1">
      <alignment horizontal="center" vertical="center" wrapText="1"/>
    </xf>
    <xf numFmtId="0" fontId="19" fillId="0" borderId="85" xfId="2" applyFont="1" applyBorder="1" applyAlignment="1">
      <alignment horizontal="justify" vertical="center" wrapText="1"/>
    </xf>
    <xf numFmtId="0" fontId="19" fillId="0" borderId="85" xfId="2" applyFont="1" applyBorder="1" applyAlignment="1">
      <alignment horizontal="center" vertical="center" wrapText="1"/>
    </xf>
    <xf numFmtId="0" fontId="19" fillId="0" borderId="86" xfId="2" applyFont="1" applyBorder="1" applyAlignment="1">
      <alignment horizontal="justify" vertical="center" wrapText="1"/>
    </xf>
    <xf numFmtId="0" fontId="19" fillId="0" borderId="87" xfId="2" applyFont="1" applyBorder="1" applyAlignment="1">
      <alignment horizontal="justify" vertical="center" wrapText="1"/>
    </xf>
    <xf numFmtId="0" fontId="19" fillId="0" borderId="88" xfId="2" applyFont="1" applyBorder="1" applyAlignment="1">
      <alignment horizontal="center" vertical="center" wrapText="1"/>
    </xf>
    <xf numFmtId="164" fontId="19" fillId="0" borderId="85" xfId="2" applyNumberFormat="1" applyFont="1" applyBorder="1" applyAlignment="1">
      <alignment horizontal="center" vertical="center" wrapText="1"/>
    </xf>
    <xf numFmtId="164" fontId="19" fillId="0" borderId="89" xfId="2" applyNumberFormat="1" applyFont="1" applyBorder="1" applyAlignment="1">
      <alignment horizontal="center" vertical="center" wrapText="1"/>
    </xf>
    <xf numFmtId="0" fontId="19" fillId="0" borderId="91" xfId="2" applyFont="1" applyBorder="1" applyAlignment="1">
      <alignment horizontal="justify" vertical="center" wrapText="1"/>
    </xf>
    <xf numFmtId="0" fontId="19" fillId="0" borderId="91" xfId="2" applyFont="1" applyBorder="1" applyAlignment="1">
      <alignment horizontal="center" vertical="center" wrapText="1"/>
    </xf>
    <xf numFmtId="0" fontId="19" fillId="0" borderId="92" xfId="2" applyFont="1" applyBorder="1" applyAlignment="1">
      <alignment horizontal="justify" vertical="center" wrapText="1"/>
    </xf>
    <xf numFmtId="0" fontId="19" fillId="0" borderId="93" xfId="2" applyFont="1" applyBorder="1" applyAlignment="1">
      <alignment horizontal="justify" vertical="center" wrapText="1"/>
    </xf>
    <xf numFmtId="0" fontId="19" fillId="0" borderId="94" xfId="2" applyFont="1" applyBorder="1" applyAlignment="1">
      <alignment horizontal="center" vertical="center" wrapText="1"/>
    </xf>
    <xf numFmtId="0" fontId="19" fillId="0" borderId="95" xfId="2" applyFont="1" applyBorder="1" applyAlignment="1">
      <alignment horizontal="justify" vertical="center" wrapText="1"/>
    </xf>
    <xf numFmtId="0" fontId="19" fillId="0" borderId="95" xfId="2" applyFont="1" applyBorder="1" applyAlignment="1">
      <alignment horizontal="center" vertical="center" wrapText="1"/>
    </xf>
    <xf numFmtId="0" fontId="19" fillId="0" borderId="96" xfId="2" applyFont="1" applyBorder="1" applyAlignment="1">
      <alignment horizontal="justify" vertical="center" wrapText="1"/>
    </xf>
    <xf numFmtId="0" fontId="19" fillId="0" borderId="97" xfId="2" applyFont="1" applyBorder="1" applyAlignment="1">
      <alignment horizontal="justify" vertical="center" wrapText="1"/>
    </xf>
    <xf numFmtId="0" fontId="19" fillId="0" borderId="98" xfId="2" applyFont="1" applyBorder="1" applyAlignment="1">
      <alignment horizontal="center" vertical="center" wrapText="1"/>
    </xf>
    <xf numFmtId="0" fontId="19" fillId="0" borderId="59" xfId="2" applyFont="1" applyBorder="1" applyAlignment="1">
      <alignment horizontal="left" vertical="center" wrapText="1"/>
    </xf>
    <xf numFmtId="0" fontId="19" fillId="0" borderId="80" xfId="2" applyFont="1" applyBorder="1" applyAlignment="1">
      <alignment horizontal="center" vertical="center" wrapText="1"/>
    </xf>
    <xf numFmtId="0" fontId="19" fillId="0" borderId="99" xfId="2" applyFont="1" applyBorder="1" applyAlignment="1">
      <alignment horizontal="center" vertical="center" wrapText="1"/>
    </xf>
    <xf numFmtId="0" fontId="19" fillId="0" borderId="100" xfId="2" applyFont="1" applyBorder="1" applyAlignment="1">
      <alignment horizontal="left" vertical="center" wrapText="1"/>
    </xf>
    <xf numFmtId="0" fontId="19" fillId="0" borderId="97" xfId="2" applyFont="1" applyBorder="1" applyAlignment="1">
      <alignment horizontal="center" vertical="center" wrapText="1"/>
    </xf>
    <xf numFmtId="0" fontId="19" fillId="0" borderId="101" xfId="2" applyFont="1" applyBorder="1" applyAlignment="1">
      <alignment horizontal="center" vertical="center" wrapText="1"/>
    </xf>
    <xf numFmtId="0" fontId="19" fillId="0" borderId="100" xfId="2" applyFont="1" applyBorder="1" applyAlignment="1">
      <alignment horizontal="justify" vertical="center" wrapText="1"/>
    </xf>
    <xf numFmtId="0" fontId="19" fillId="0" borderId="102" xfId="2" applyFont="1" applyBorder="1" applyAlignment="1">
      <alignment horizontal="justify" vertical="center" wrapText="1"/>
    </xf>
    <xf numFmtId="0" fontId="19" fillId="0" borderId="103" xfId="2" applyFont="1" applyBorder="1" applyAlignment="1">
      <alignment horizontal="justify" vertical="center" wrapText="1"/>
    </xf>
    <xf numFmtId="0" fontId="19" fillId="0" borderId="103" xfId="2" applyFont="1" applyBorder="1" applyAlignment="1">
      <alignment horizontal="center" vertical="center" wrapText="1"/>
    </xf>
    <xf numFmtId="0" fontId="19" fillId="0" borderId="104" xfId="2" applyFont="1" applyBorder="1" applyAlignment="1">
      <alignment horizontal="center" vertical="center" wrapText="1"/>
    </xf>
    <xf numFmtId="0" fontId="19" fillId="0" borderId="58" xfId="2" applyFont="1" applyBorder="1" applyAlignment="1">
      <alignment horizontal="left" vertical="center" wrapText="1"/>
    </xf>
    <xf numFmtId="0" fontId="19" fillId="0" borderId="93" xfId="2" applyFont="1" applyBorder="1" applyAlignment="1">
      <alignment horizontal="center" vertical="center" wrapText="1"/>
    </xf>
    <xf numFmtId="0" fontId="19" fillId="0" borderId="105" xfId="2" applyFont="1" applyBorder="1" applyAlignment="1">
      <alignment horizontal="center" vertical="center" wrapText="1"/>
    </xf>
    <xf numFmtId="0" fontId="19" fillId="0" borderId="87" xfId="2" applyFont="1" applyBorder="1" applyAlignment="1">
      <alignment horizontal="center" vertical="center" wrapText="1"/>
    </xf>
    <xf numFmtId="0" fontId="19" fillId="0" borderId="106" xfId="2" applyFont="1" applyBorder="1" applyAlignment="1">
      <alignment horizontal="center" vertical="center" wrapText="1"/>
    </xf>
    <xf numFmtId="0" fontId="19" fillId="0" borderId="0" xfId="2" applyFont="1" applyAlignment="1">
      <alignment horizontal="justify" vertical="center" wrapText="1"/>
    </xf>
    <xf numFmtId="0" fontId="19" fillId="0" borderId="0" xfId="2" applyFont="1" applyAlignment="1">
      <alignment horizontal="center" vertical="center" wrapText="1"/>
    </xf>
    <xf numFmtId="0" fontId="42" fillId="34" borderId="3" xfId="2" applyFont="1" applyFill="1" applyBorder="1" applyAlignment="1">
      <alignment horizontal="center" vertical="center" wrapText="1"/>
    </xf>
    <xf numFmtId="0" fontId="19" fillId="0" borderId="91" xfId="2" applyFont="1" applyBorder="1" applyAlignment="1">
      <alignment horizontal="center" vertical="center"/>
    </xf>
    <xf numFmtId="0" fontId="42" fillId="0" borderId="92" xfId="2" applyFont="1" applyBorder="1" applyAlignment="1">
      <alignment horizontal="center" vertical="center" wrapText="1"/>
    </xf>
    <xf numFmtId="0" fontId="42" fillId="0" borderId="93" xfId="2" applyFont="1" applyBorder="1" applyAlignment="1">
      <alignment horizontal="center" vertical="center" wrapText="1"/>
    </xf>
    <xf numFmtId="0" fontId="42" fillId="0" borderId="105" xfId="2" applyFont="1" applyBorder="1" applyAlignment="1">
      <alignment horizontal="center" vertical="center" wrapText="1"/>
    </xf>
    <xf numFmtId="0" fontId="19" fillId="0" borderId="86" xfId="2" applyFont="1" applyBorder="1" applyAlignment="1">
      <alignment horizontal="center" vertical="center" wrapText="1"/>
    </xf>
    <xf numFmtId="0" fontId="19" fillId="0" borderId="78" xfId="2" applyFont="1" applyBorder="1" applyAlignment="1">
      <alignment horizontal="center" vertical="center"/>
    </xf>
    <xf numFmtId="0" fontId="19" fillId="0" borderId="96" xfId="2" applyFont="1" applyBorder="1" applyAlignment="1">
      <alignment horizontal="center" vertical="center" wrapText="1"/>
    </xf>
    <xf numFmtId="0" fontId="19" fillId="0" borderId="100" xfId="2" applyFont="1" applyBorder="1" applyAlignment="1">
      <alignment horizontal="center" vertical="center" wrapText="1"/>
    </xf>
    <xf numFmtId="0" fontId="19" fillId="0" borderId="102" xfId="2" applyFont="1" applyBorder="1" applyAlignment="1">
      <alignment horizontal="center" vertical="center" wrapText="1"/>
    </xf>
    <xf numFmtId="0" fontId="11" fillId="0" borderId="0" xfId="2" applyFont="1" applyAlignment="1">
      <alignment horizontal="justify" vertical="center" wrapText="1"/>
    </xf>
    <xf numFmtId="0" fontId="11" fillId="0" borderId="0" xfId="2" applyFont="1" applyAlignment="1">
      <alignment horizontal="center" vertical="center" wrapText="1"/>
    </xf>
    <xf numFmtId="0" fontId="19" fillId="3" borderId="0" xfId="41" applyFill="1" applyAlignment="1">
      <alignment vertical="center"/>
    </xf>
    <xf numFmtId="0" fontId="10" fillId="3" borderId="0" xfId="41" applyFont="1" applyFill="1" applyAlignment="1">
      <alignment horizontal="center" vertical="center"/>
    </xf>
    <xf numFmtId="0" fontId="50" fillId="3" borderId="0" xfId="0" applyFont="1" applyFill="1" applyAlignment="1">
      <alignment vertical="center" wrapText="1"/>
    </xf>
    <xf numFmtId="0" fontId="49" fillId="3" borderId="0" xfId="41" applyFont="1" applyFill="1" applyAlignment="1">
      <alignment vertical="center"/>
    </xf>
    <xf numFmtId="0" fontId="50" fillId="3" borderId="0" xfId="41" applyFont="1" applyFill="1" applyAlignment="1">
      <alignment horizontal="center" vertical="center"/>
    </xf>
    <xf numFmtId="0" fontId="19" fillId="0" borderId="0" xfId="2" applyFont="1"/>
    <xf numFmtId="0" fontId="54" fillId="0" borderId="0" xfId="0" applyFont="1"/>
    <xf numFmtId="0" fontId="54" fillId="3" borderId="0" xfId="0" applyFont="1" applyFill="1"/>
    <xf numFmtId="0" fontId="55" fillId="0" borderId="0" xfId="0" applyFont="1"/>
    <xf numFmtId="0" fontId="54" fillId="0" borderId="0" xfId="0" applyFont="1" applyAlignment="1">
      <alignment vertical="center"/>
    </xf>
    <xf numFmtId="0" fontId="19" fillId="3" borderId="0" xfId="41" applyFill="1" applyAlignment="1">
      <alignment horizontal="left" vertical="center" wrapText="1"/>
    </xf>
    <xf numFmtId="49" fontId="32" fillId="0" borderId="0" xfId="0" applyNumberFormat="1" applyFont="1" applyAlignment="1">
      <alignment horizontal="right" wrapText="1"/>
    </xf>
    <xf numFmtId="0" fontId="49" fillId="3" borderId="0" xfId="41" applyFont="1" applyFill="1" applyAlignment="1">
      <alignment vertical="top"/>
    </xf>
    <xf numFmtId="0" fontId="54" fillId="3" borderId="0" xfId="40" applyFont="1" applyFill="1"/>
    <xf numFmtId="0" fontId="43" fillId="30" borderId="38" xfId="2" applyFont="1" applyFill="1" applyBorder="1" applyAlignment="1">
      <alignment horizontal="center"/>
    </xf>
    <xf numFmtId="0" fontId="58" fillId="3" borderId="0" xfId="0" applyFont="1" applyFill="1" applyAlignment="1">
      <alignment horizontal="right" vertical="center"/>
    </xf>
    <xf numFmtId="164" fontId="33" fillId="2" borderId="4" xfId="2" applyNumberFormat="1" applyFont="1" applyFill="1" applyBorder="1" applyAlignment="1">
      <alignment horizontal="center" vertical="center"/>
    </xf>
    <xf numFmtId="0" fontId="33" fillId="2" borderId="48" xfId="2" applyFont="1" applyFill="1" applyBorder="1" applyAlignment="1">
      <alignment vertical="center"/>
    </xf>
    <xf numFmtId="0" fontId="36" fillId="30" borderId="3" xfId="2" applyFont="1" applyFill="1" applyBorder="1" applyAlignment="1">
      <alignment horizontal="center" vertical="center" wrapText="1"/>
    </xf>
    <xf numFmtId="164" fontId="33" fillId="2" borderId="6" xfId="2" applyNumberFormat="1" applyFont="1" applyFill="1" applyBorder="1" applyAlignment="1">
      <alignment horizontal="center" vertical="center"/>
    </xf>
    <xf numFmtId="0" fontId="66" fillId="2" borderId="0" xfId="2" applyFont="1" applyFill="1"/>
    <xf numFmtId="0" fontId="37" fillId="2" borderId="0" xfId="2" applyFont="1" applyFill="1"/>
    <xf numFmtId="0" fontId="36" fillId="0" borderId="0" xfId="2" applyFont="1"/>
    <xf numFmtId="0" fontId="33" fillId="0" borderId="0" xfId="2" applyFont="1"/>
    <xf numFmtId="0" fontId="39" fillId="2" borderId="18" xfId="2" applyFont="1" applyFill="1" applyBorder="1"/>
    <xf numFmtId="0" fontId="39" fillId="0" borderId="0" xfId="2" applyFont="1"/>
    <xf numFmtId="0" fontId="35" fillId="38" borderId="0" xfId="2" applyFont="1" applyFill="1"/>
    <xf numFmtId="0" fontId="67" fillId="0" borderId="0" xfId="2" applyFont="1" applyAlignment="1">
      <alignment horizontal="right"/>
    </xf>
    <xf numFmtId="0" fontId="36" fillId="2" borderId="47" xfId="2" applyFont="1" applyFill="1" applyBorder="1" applyAlignment="1">
      <alignment horizontal="center" vertical="center"/>
    </xf>
    <xf numFmtId="164" fontId="13" fillId="0" borderId="8" xfId="2" applyNumberFormat="1" applyFont="1" applyBorder="1" applyAlignment="1">
      <alignment horizontal="center" vertical="center"/>
    </xf>
    <xf numFmtId="164" fontId="13" fillId="0" borderId="8" xfId="30" applyNumberFormat="1" applyFont="1" applyFill="1" applyBorder="1" applyAlignment="1">
      <alignment horizontal="center" vertical="center"/>
    </xf>
    <xf numFmtId="164" fontId="13" fillId="0" borderId="33" xfId="30" applyNumberFormat="1" applyFont="1" applyFill="1" applyBorder="1" applyAlignment="1">
      <alignment horizontal="center" vertical="center"/>
    </xf>
    <xf numFmtId="0" fontId="10" fillId="32" borderId="0" xfId="2" applyFont="1" applyFill="1" applyAlignment="1">
      <alignment vertical="center"/>
    </xf>
    <xf numFmtId="0" fontId="33" fillId="32" borderId="8" xfId="2" applyFont="1" applyFill="1" applyBorder="1" applyAlignment="1">
      <alignment horizontal="center" vertical="center" textRotation="90" wrapText="1"/>
    </xf>
    <xf numFmtId="0" fontId="33" fillId="2" borderId="4" xfId="2" applyFont="1" applyFill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2" borderId="18" xfId="2" applyFont="1" applyFill="1" applyBorder="1"/>
    <xf numFmtId="167" fontId="54" fillId="2" borderId="5" xfId="30" applyNumberFormat="1" applyFont="1" applyFill="1" applyBorder="1" applyAlignment="1">
      <alignment horizontal="center" vertical="center"/>
    </xf>
    <xf numFmtId="167" fontId="54" fillId="0" borderId="0" xfId="30" applyNumberFormat="1" applyFont="1" applyAlignment="1">
      <alignment vertical="center"/>
    </xf>
    <xf numFmtId="167" fontId="54" fillId="0" borderId="0" xfId="30" applyNumberFormat="1" applyFont="1"/>
    <xf numFmtId="167" fontId="54" fillId="2" borderId="6" xfId="30" applyNumberFormat="1" applyFont="1" applyFill="1" applyBorder="1" applyAlignment="1">
      <alignment horizontal="center" vertical="center"/>
    </xf>
    <xf numFmtId="0" fontId="68" fillId="2" borderId="0" xfId="2" applyFont="1" applyFill="1"/>
    <xf numFmtId="0" fontId="33" fillId="2" borderId="5" xfId="2" applyFont="1" applyFill="1" applyBorder="1" applyAlignment="1">
      <alignment horizontal="center" vertical="center"/>
    </xf>
    <xf numFmtId="167" fontId="9" fillId="0" borderId="0" xfId="30" applyNumberFormat="1" applyFont="1" applyAlignment="1">
      <alignment vertical="center"/>
    </xf>
    <xf numFmtId="167" fontId="9" fillId="0" borderId="0" xfId="30" applyNumberFormat="1" applyFont="1"/>
    <xf numFmtId="0" fontId="33" fillId="2" borderId="0" xfId="2" applyFont="1" applyFill="1"/>
    <xf numFmtId="0" fontId="13" fillId="34" borderId="47" xfId="2" applyFont="1" applyFill="1" applyBorder="1" applyAlignment="1">
      <alignment horizontal="center" vertical="center" wrapText="1"/>
    </xf>
    <xf numFmtId="0" fontId="33" fillId="2" borderId="48" xfId="2" applyFont="1" applyFill="1" applyBorder="1" applyAlignment="1">
      <alignment horizontal="center" vertical="center"/>
    </xf>
    <xf numFmtId="0" fontId="13" fillId="34" borderId="3" xfId="2" applyFont="1" applyFill="1" applyBorder="1" applyAlignment="1">
      <alignment horizontal="center" vertical="center" wrapText="1"/>
    </xf>
    <xf numFmtId="3" fontId="13" fillId="34" borderId="3" xfId="2" applyNumberFormat="1" applyFont="1" applyFill="1" applyBorder="1" applyAlignment="1">
      <alignment horizontal="center" vertical="center" wrapText="1"/>
    </xf>
    <xf numFmtId="168" fontId="33" fillId="34" borderId="3" xfId="1" applyNumberFormat="1" applyFont="1" applyFill="1" applyBorder="1" applyAlignment="1">
      <alignment horizontal="right" vertical="center"/>
    </xf>
    <xf numFmtId="3" fontId="33" fillId="2" borderId="46" xfId="1" applyNumberFormat="1" applyFont="1" applyFill="1" applyBorder="1" applyAlignment="1">
      <alignment horizontal="center" vertical="center"/>
    </xf>
    <xf numFmtId="3" fontId="33" fillId="2" borderId="36" xfId="1" applyNumberFormat="1" applyFont="1" applyFill="1" applyBorder="1" applyAlignment="1">
      <alignment horizontal="center" vertical="center"/>
    </xf>
    <xf numFmtId="168" fontId="33" fillId="2" borderId="36" xfId="2" applyNumberFormat="1" applyFont="1" applyFill="1" applyBorder="1" applyAlignment="1">
      <alignment horizontal="right" vertical="center" wrapText="1"/>
    </xf>
    <xf numFmtId="168" fontId="33" fillId="2" borderId="37" xfId="2" applyNumberFormat="1" applyFont="1" applyFill="1" applyBorder="1" applyAlignment="1">
      <alignment horizontal="right" vertical="center" wrapText="1"/>
    </xf>
    <xf numFmtId="3" fontId="33" fillId="2" borderId="4" xfId="2" applyNumberFormat="1" applyFont="1" applyFill="1" applyBorder="1" applyAlignment="1">
      <alignment horizontal="center" vertical="center"/>
    </xf>
    <xf numFmtId="3" fontId="33" fillId="2" borderId="5" xfId="2" applyNumberFormat="1" applyFont="1" applyFill="1" applyBorder="1" applyAlignment="1">
      <alignment horizontal="center" vertical="center"/>
    </xf>
    <xf numFmtId="168" fontId="33" fillId="2" borderId="5" xfId="2" applyNumberFormat="1" applyFont="1" applyFill="1" applyBorder="1" applyAlignment="1">
      <alignment horizontal="right" vertical="center"/>
    </xf>
    <xf numFmtId="168" fontId="33" fillId="2" borderId="6" xfId="2" applyNumberFormat="1" applyFont="1" applyFill="1" applyBorder="1" applyAlignment="1">
      <alignment horizontal="right" vertical="center"/>
    </xf>
    <xf numFmtId="3" fontId="33" fillId="2" borderId="7" xfId="2" applyNumberFormat="1" applyFont="1" applyFill="1" applyBorder="1" applyAlignment="1">
      <alignment horizontal="center" vertical="center"/>
    </xf>
    <xf numFmtId="3" fontId="33" fillId="2" borderId="8" xfId="2" applyNumberFormat="1" applyFont="1" applyFill="1" applyBorder="1" applyAlignment="1">
      <alignment horizontal="center" vertical="center"/>
    </xf>
    <xf numFmtId="168" fontId="33" fillId="2" borderId="8" xfId="2" applyNumberFormat="1" applyFont="1" applyFill="1" applyBorder="1" applyAlignment="1">
      <alignment horizontal="right" vertical="center"/>
    </xf>
    <xf numFmtId="168" fontId="33" fillId="2" borderId="33" xfId="2" applyNumberFormat="1" applyFont="1" applyFill="1" applyBorder="1" applyAlignment="1">
      <alignment horizontal="right" vertical="center"/>
    </xf>
    <xf numFmtId="0" fontId="33" fillId="2" borderId="46" xfId="2" applyFont="1" applyFill="1" applyBorder="1" applyAlignment="1">
      <alignment horizontal="center" vertical="center"/>
    </xf>
    <xf numFmtId="0" fontId="33" fillId="2" borderId="36" xfId="2" applyFont="1" applyFill="1" applyBorder="1" applyAlignment="1">
      <alignment horizontal="center" vertical="center"/>
    </xf>
    <xf numFmtId="167" fontId="54" fillId="2" borderId="36" xfId="30" applyNumberFormat="1" applyFont="1" applyFill="1" applyBorder="1" applyAlignment="1">
      <alignment horizontal="center" vertical="center"/>
    </xf>
    <xf numFmtId="167" fontId="54" fillId="2" borderId="37" xfId="30" applyNumberFormat="1" applyFont="1" applyFill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2" borderId="8" xfId="2" applyFont="1" applyFill="1" applyBorder="1" applyAlignment="1">
      <alignment horizontal="center" vertical="center"/>
    </xf>
    <xf numFmtId="167" fontId="54" fillId="2" borderId="8" xfId="30" applyNumberFormat="1" applyFont="1" applyFill="1" applyBorder="1" applyAlignment="1">
      <alignment horizontal="center" vertical="center"/>
    </xf>
    <xf numFmtId="167" fontId="54" fillId="2" borderId="33" xfId="30" applyNumberFormat="1" applyFont="1" applyFill="1" applyBorder="1" applyAlignment="1">
      <alignment horizontal="center" vertical="center"/>
    </xf>
    <xf numFmtId="164" fontId="13" fillId="0" borderId="32" xfId="2" applyNumberFormat="1" applyFont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164" fontId="13" fillId="0" borderId="0" xfId="30" applyNumberFormat="1" applyFont="1" applyFill="1" applyBorder="1" applyAlignment="1">
      <alignment horizontal="center" vertical="center"/>
    </xf>
    <xf numFmtId="0" fontId="11" fillId="30" borderId="65" xfId="2" applyFont="1" applyFill="1" applyBorder="1" applyAlignment="1">
      <alignment horizontal="center" vertical="center" textRotation="90" wrapText="1"/>
    </xf>
    <xf numFmtId="0" fontId="11" fillId="30" borderId="66" xfId="2" applyFont="1" applyFill="1" applyBorder="1" applyAlignment="1">
      <alignment horizontal="center" vertical="center" textRotation="90" wrapText="1"/>
    </xf>
    <xf numFmtId="164" fontId="33" fillId="0" borderId="8" xfId="2" applyNumberFormat="1" applyFont="1" applyBorder="1" applyAlignment="1">
      <alignment horizontal="center" vertical="center"/>
    </xf>
    <xf numFmtId="164" fontId="33" fillId="0" borderId="5" xfId="2" applyNumberFormat="1" applyFont="1" applyBorder="1" applyAlignment="1">
      <alignment horizontal="center" vertical="center"/>
    </xf>
    <xf numFmtId="164" fontId="13" fillId="0" borderId="5" xfId="2" applyNumberFormat="1" applyFont="1" applyBorder="1" applyAlignment="1">
      <alignment horizontal="center" vertical="center"/>
    </xf>
    <xf numFmtId="0" fontId="7" fillId="0" borderId="46" xfId="2" applyBorder="1" applyAlignment="1">
      <alignment horizontal="center"/>
    </xf>
    <xf numFmtId="0" fontId="7" fillId="0" borderId="4" xfId="2" applyBorder="1" applyAlignment="1">
      <alignment horizontal="center"/>
    </xf>
    <xf numFmtId="164" fontId="33" fillId="0" borderId="36" xfId="2" applyNumberFormat="1" applyFont="1" applyBorder="1" applyAlignment="1">
      <alignment vertical="center" wrapText="1"/>
    </xf>
    <xf numFmtId="164" fontId="33" fillId="0" borderId="5" xfId="2" applyNumberFormat="1" applyFont="1" applyBorder="1" applyAlignment="1">
      <alignment vertical="center" wrapText="1"/>
    </xf>
    <xf numFmtId="0" fontId="70" fillId="0" borderId="0" xfId="0" applyFont="1"/>
    <xf numFmtId="0" fontId="37" fillId="2" borderId="18" xfId="2" applyFont="1" applyFill="1" applyBorder="1"/>
    <xf numFmtId="0" fontId="66" fillId="2" borderId="18" xfId="2" applyFont="1" applyFill="1" applyBorder="1"/>
    <xf numFmtId="0" fontId="11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3" fillId="30" borderId="65" xfId="2" applyFont="1" applyFill="1" applyBorder="1" applyAlignment="1">
      <alignment horizontal="center" vertical="center" wrapText="1"/>
    </xf>
    <xf numFmtId="0" fontId="33" fillId="30" borderId="66" xfId="2" applyFont="1" applyFill="1" applyBorder="1" applyAlignment="1">
      <alignment horizontal="center" vertical="center" wrapText="1"/>
    </xf>
    <xf numFmtId="0" fontId="7" fillId="0" borderId="45" xfId="2" applyBorder="1" applyAlignment="1">
      <alignment horizontal="center"/>
    </xf>
    <xf numFmtId="164" fontId="33" fillId="0" borderId="45" xfId="2" applyNumberFormat="1" applyFont="1" applyBorder="1" applyAlignment="1">
      <alignment vertical="center" wrapText="1"/>
    </xf>
    <xf numFmtId="164" fontId="33" fillId="0" borderId="46" xfId="2" applyNumberFormat="1" applyFont="1" applyBorder="1" applyAlignment="1">
      <alignment horizontal="center" vertical="center"/>
    </xf>
    <xf numFmtId="0" fontId="7" fillId="0" borderId="47" xfId="2" applyBorder="1" applyAlignment="1">
      <alignment horizontal="center"/>
    </xf>
    <xf numFmtId="164" fontId="33" fillId="0" borderId="47" xfId="2" applyNumberFormat="1" applyFont="1" applyBorder="1" applyAlignment="1">
      <alignment vertical="center" wrapText="1"/>
    </xf>
    <xf numFmtId="164" fontId="33" fillId="0" borderId="4" xfId="2" applyNumberFormat="1" applyFont="1" applyBorder="1" applyAlignment="1">
      <alignment horizontal="center" vertical="center"/>
    </xf>
    <xf numFmtId="164" fontId="13" fillId="0" borderId="37" xfId="2" applyNumberFormat="1" applyFont="1" applyBorder="1" applyAlignment="1">
      <alignment vertical="center" wrapText="1"/>
    </xf>
    <xf numFmtId="164" fontId="13" fillId="0" borderId="45" xfId="2" applyNumberFormat="1" applyFont="1" applyBorder="1" applyAlignment="1">
      <alignment vertical="center" wrapText="1"/>
    </xf>
    <xf numFmtId="164" fontId="13" fillId="0" borderId="6" xfId="2" applyNumberFormat="1" applyFont="1" applyBorder="1" applyAlignment="1">
      <alignment vertical="center" wrapText="1"/>
    </xf>
    <xf numFmtId="164" fontId="13" fillId="0" borderId="47" xfId="2" applyNumberFormat="1" applyFont="1" applyBorder="1" applyAlignment="1">
      <alignment vertical="center" wrapText="1"/>
    </xf>
    <xf numFmtId="164" fontId="7" fillId="0" borderId="47" xfId="2" applyNumberFormat="1" applyBorder="1" applyAlignment="1">
      <alignment vertical="center" wrapText="1"/>
    </xf>
    <xf numFmtId="164" fontId="7" fillId="0" borderId="45" xfId="2" applyNumberFormat="1" applyBorder="1" applyAlignment="1">
      <alignment vertical="center" wrapText="1"/>
    </xf>
    <xf numFmtId="164" fontId="11" fillId="0" borderId="45" xfId="2" applyNumberFormat="1" applyFont="1" applyBorder="1" applyAlignment="1">
      <alignment vertical="center" wrapText="1"/>
    </xf>
    <xf numFmtId="164" fontId="11" fillId="0" borderId="47" xfId="2" applyNumberFormat="1" applyFont="1" applyBorder="1" applyAlignment="1">
      <alignment vertical="center" wrapText="1"/>
    </xf>
    <xf numFmtId="164" fontId="13" fillId="34" borderId="37" xfId="2" applyNumberFormat="1" applyFont="1" applyFill="1" applyBorder="1" applyAlignment="1">
      <alignment horizontal="center" vertical="center"/>
    </xf>
    <xf numFmtId="164" fontId="13" fillId="34" borderId="6" xfId="2" applyNumberFormat="1" applyFont="1" applyFill="1" applyBorder="1" applyAlignment="1">
      <alignment horizontal="center" vertical="center"/>
    </xf>
    <xf numFmtId="164" fontId="13" fillId="37" borderId="37" xfId="2" applyNumberFormat="1" applyFont="1" applyFill="1" applyBorder="1" applyAlignment="1">
      <alignment horizontal="center" vertical="center"/>
    </xf>
    <xf numFmtId="164" fontId="13" fillId="37" borderId="6" xfId="2" applyNumberFormat="1" applyFont="1" applyFill="1" applyBorder="1" applyAlignment="1">
      <alignment horizontal="center" vertical="center"/>
    </xf>
    <xf numFmtId="164" fontId="13" fillId="39" borderId="37" xfId="2" applyNumberFormat="1" applyFont="1" applyFill="1" applyBorder="1" applyAlignment="1">
      <alignment horizontal="center" vertical="center"/>
    </xf>
    <xf numFmtId="164" fontId="13" fillId="39" borderId="6" xfId="2" applyNumberFormat="1" applyFont="1" applyFill="1" applyBorder="1" applyAlignment="1">
      <alignment horizontal="center" vertical="center"/>
    </xf>
    <xf numFmtId="164" fontId="7" fillId="0" borderId="47" xfId="2" applyNumberFormat="1" applyBorder="1" applyAlignment="1">
      <alignment horizontal="left" wrapText="1"/>
    </xf>
    <xf numFmtId="0" fontId="7" fillId="0" borderId="53" xfId="2" applyBorder="1" applyAlignment="1">
      <alignment horizontal="center"/>
    </xf>
    <xf numFmtId="164" fontId="13" fillId="0" borderId="53" xfId="2" applyNumberFormat="1" applyFont="1" applyBorder="1" applyAlignment="1">
      <alignment vertical="center" wrapText="1"/>
    </xf>
    <xf numFmtId="164" fontId="11" fillId="0" borderId="53" xfId="2" applyNumberFormat="1" applyFont="1" applyBorder="1" applyAlignment="1">
      <alignment vertical="center" wrapText="1"/>
    </xf>
    <xf numFmtId="164" fontId="33" fillId="0" borderId="56" xfId="2" applyNumberFormat="1" applyFont="1" applyBorder="1" applyAlignment="1">
      <alignment horizontal="center" vertical="center"/>
    </xf>
    <xf numFmtId="164" fontId="33" fillId="0" borderId="38" xfId="2" applyNumberFormat="1" applyFont="1" applyBorder="1" applyAlignment="1">
      <alignment horizontal="center" vertical="center"/>
    </xf>
    <xf numFmtId="164" fontId="13" fillId="34" borderId="39" xfId="2" applyNumberFormat="1" applyFont="1" applyFill="1" applyBorder="1" applyAlignment="1">
      <alignment horizontal="center" vertical="center"/>
    </xf>
    <xf numFmtId="164" fontId="13" fillId="37" borderId="39" xfId="2" applyNumberFormat="1" applyFont="1" applyFill="1" applyBorder="1" applyAlignment="1">
      <alignment horizontal="center" vertical="center"/>
    </xf>
    <xf numFmtId="0" fontId="71" fillId="0" borderId="0" xfId="2" applyFont="1"/>
    <xf numFmtId="0" fontId="72" fillId="0" borderId="0" xfId="2" applyFont="1"/>
    <xf numFmtId="0" fontId="33" fillId="30" borderId="67" xfId="2" applyFont="1" applyFill="1" applyBorder="1" applyAlignment="1">
      <alignment horizontal="center" vertical="center" wrapText="1"/>
    </xf>
    <xf numFmtId="0" fontId="39" fillId="3" borderId="18" xfId="2" applyFont="1" applyFill="1" applyBorder="1"/>
    <xf numFmtId="0" fontId="54" fillId="3" borderId="18" xfId="0" applyFont="1" applyFill="1" applyBorder="1"/>
    <xf numFmtId="0" fontId="73" fillId="0" borderId="0" xfId="0" applyFont="1"/>
    <xf numFmtId="0" fontId="73" fillId="0" borderId="0" xfId="0" applyFont="1" applyAlignment="1">
      <alignment horizontal="left" indent="2"/>
    </xf>
    <xf numFmtId="0" fontId="73" fillId="0" borderId="0" xfId="0" applyFont="1" applyAlignment="1">
      <alignment horizontal="left" indent="3"/>
    </xf>
    <xf numFmtId="0" fontId="73" fillId="0" borderId="0" xfId="0" applyFont="1" applyAlignment="1">
      <alignment horizontal="left" wrapText="1"/>
    </xf>
    <xf numFmtId="0" fontId="73" fillId="0" borderId="0" xfId="0" applyFont="1" applyAlignment="1">
      <alignment horizontal="left" indent="5"/>
    </xf>
    <xf numFmtId="0" fontId="66" fillId="2" borderId="0" xfId="2" applyFont="1" applyFill="1" applyAlignment="1">
      <alignment horizontal="left"/>
    </xf>
    <xf numFmtId="0" fontId="74" fillId="0" borderId="0" xfId="2" applyFont="1"/>
    <xf numFmtId="0" fontId="7" fillId="2" borderId="0" xfId="2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7" fillId="39" borderId="3" xfId="2" applyFill="1" applyBorder="1" applyAlignment="1">
      <alignment horizontal="center" vertical="center" wrapText="1"/>
    </xf>
    <xf numFmtId="0" fontId="73" fillId="0" borderId="20" xfId="0" applyFont="1" applyBorder="1"/>
    <xf numFmtId="0" fontId="44" fillId="2" borderId="0" xfId="2" applyFont="1" applyFill="1" applyAlignment="1">
      <alignment horizontal="center" vertical="center"/>
    </xf>
    <xf numFmtId="0" fontId="66" fillId="0" borderId="0" xfId="2" applyFont="1"/>
    <xf numFmtId="164" fontId="11" fillId="0" borderId="45" xfId="2" applyNumberFormat="1" applyFont="1" applyBorder="1" applyAlignment="1">
      <alignment horizontal="left" vertical="center" wrapText="1"/>
    </xf>
    <xf numFmtId="0" fontId="76" fillId="2" borderId="18" xfId="2" applyFont="1" applyFill="1" applyBorder="1"/>
    <xf numFmtId="0" fontId="19" fillId="2" borderId="20" xfId="2" applyFont="1" applyFill="1" applyBorder="1"/>
    <xf numFmtId="0" fontId="75" fillId="2" borderId="0" xfId="2" applyFont="1" applyFill="1" applyAlignment="1">
      <alignment wrapText="1"/>
    </xf>
    <xf numFmtId="0" fontId="75" fillId="2" borderId="0" xfId="2" applyFont="1" applyFill="1"/>
    <xf numFmtId="0" fontId="11" fillId="0" borderId="44" xfId="2" applyFont="1" applyBorder="1"/>
    <xf numFmtId="0" fontId="78" fillId="2" borderId="0" xfId="2" applyFont="1" applyFill="1"/>
    <xf numFmtId="0" fontId="55" fillId="0" borderId="3" xfId="0" applyFont="1" applyBorder="1"/>
    <xf numFmtId="0" fontId="81" fillId="0" borderId="3" xfId="0" applyFont="1" applyBorder="1"/>
    <xf numFmtId="0" fontId="81" fillId="44" borderId="0" xfId="0" applyFont="1" applyFill="1"/>
    <xf numFmtId="0" fontId="82" fillId="0" borderId="0" xfId="0" applyFont="1"/>
    <xf numFmtId="0" fontId="54" fillId="0" borderId="44" xfId="0" applyFont="1" applyBorder="1"/>
    <xf numFmtId="0" fontId="55" fillId="39" borderId="0" xfId="0" applyFont="1" applyFill="1"/>
    <xf numFmtId="0" fontId="54" fillId="39" borderId="0" xfId="0" applyFont="1" applyFill="1"/>
    <xf numFmtId="0" fontId="7" fillId="0" borderId="4" xfId="2" applyBorder="1" applyAlignment="1">
      <alignment vertical="center" wrapText="1"/>
    </xf>
    <xf numFmtId="0" fontId="7" fillId="0" borderId="5" xfId="2" applyBorder="1" applyAlignment="1">
      <alignment vertical="center" wrapText="1"/>
    </xf>
    <xf numFmtId="0" fontId="7" fillId="0" borderId="5" xfId="2" applyBorder="1" applyAlignment="1">
      <alignment vertical="center"/>
    </xf>
    <xf numFmtId="0" fontId="7" fillId="0" borderId="49" xfId="2" applyBorder="1" applyAlignment="1">
      <alignment vertical="center" wrapText="1"/>
    </xf>
    <xf numFmtId="0" fontId="7" fillId="0" borderId="51" xfId="2" applyBorder="1" applyAlignment="1">
      <alignment vertical="center" wrapText="1"/>
    </xf>
    <xf numFmtId="0" fontId="7" fillId="0" borderId="51" xfId="2" applyBorder="1" applyAlignment="1">
      <alignment vertical="center"/>
    </xf>
    <xf numFmtId="0" fontId="7" fillId="0" borderId="56" xfId="2" applyBorder="1" applyAlignment="1">
      <alignment vertical="center" wrapText="1"/>
    </xf>
    <xf numFmtId="0" fontId="7" fillId="0" borderId="38" xfId="2" applyBorder="1" applyAlignment="1">
      <alignment vertical="center" wrapText="1"/>
    </xf>
    <xf numFmtId="0" fontId="7" fillId="0" borderId="38" xfId="2" applyBorder="1" applyAlignment="1">
      <alignment vertical="center"/>
    </xf>
    <xf numFmtId="0" fontId="12" fillId="2" borderId="18" xfId="2" applyFont="1" applyFill="1" applyBorder="1" applyAlignment="1">
      <alignment horizontal="left"/>
    </xf>
    <xf numFmtId="0" fontId="13" fillId="39" borderId="3" xfId="2" applyFont="1" applyFill="1" applyBorder="1" applyAlignment="1">
      <alignment horizontal="left" vertical="center" wrapText="1"/>
    </xf>
    <xf numFmtId="3" fontId="13" fillId="39" borderId="3" xfId="2" applyNumberFormat="1" applyFont="1" applyFill="1" applyBorder="1" applyAlignment="1">
      <alignment horizontal="center" vertical="center" wrapText="1"/>
    </xf>
    <xf numFmtId="168" fontId="33" fillId="39" borderId="3" xfId="1" applyNumberFormat="1" applyFont="1" applyFill="1" applyBorder="1" applyAlignment="1">
      <alignment horizontal="right" vertical="center"/>
    </xf>
    <xf numFmtId="0" fontId="59" fillId="2" borderId="0" xfId="48" applyFont="1" applyFill="1" applyAlignment="1">
      <alignment horizontal="center" wrapText="1"/>
    </xf>
    <xf numFmtId="0" fontId="87" fillId="39" borderId="3" xfId="2" applyFont="1" applyFill="1" applyBorder="1" applyAlignment="1">
      <alignment horizontal="center" vertical="center" textRotation="90" wrapText="1"/>
    </xf>
    <xf numFmtId="0" fontId="88" fillId="2" borderId="0" xfId="2" applyFont="1" applyFill="1" applyAlignment="1">
      <alignment horizontal="center" vertical="center"/>
    </xf>
    <xf numFmtId="0" fontId="89" fillId="2" borderId="0" xfId="2" applyFont="1" applyFill="1" applyAlignment="1">
      <alignment horizontal="center" vertical="center"/>
    </xf>
    <xf numFmtId="0" fontId="88" fillId="2" borderId="18" xfId="2" applyFont="1" applyFill="1" applyBorder="1" applyAlignment="1">
      <alignment horizontal="center" vertical="center"/>
    </xf>
    <xf numFmtId="0" fontId="88" fillId="2" borderId="20" xfId="2" applyFont="1" applyFill="1" applyBorder="1" applyAlignment="1">
      <alignment horizontal="center" vertical="center"/>
    </xf>
    <xf numFmtId="0" fontId="88" fillId="0" borderId="0" xfId="2" applyFont="1" applyAlignment="1">
      <alignment horizontal="center" vertical="center"/>
    </xf>
    <xf numFmtId="164" fontId="33" fillId="0" borderId="49" xfId="2" applyNumberFormat="1" applyFont="1" applyBorder="1" applyAlignment="1">
      <alignment horizontal="center" vertical="center"/>
    </xf>
    <xf numFmtId="164" fontId="33" fillId="0" borderId="51" xfId="2" applyNumberFormat="1" applyFont="1" applyBorder="1" applyAlignment="1">
      <alignment horizontal="center" vertical="center"/>
    </xf>
    <xf numFmtId="0" fontId="19" fillId="0" borderId="46" xfId="2" applyFont="1" applyBorder="1" applyAlignment="1" applyProtection="1">
      <alignment vertical="center"/>
      <protection locked="0"/>
    </xf>
    <xf numFmtId="167" fontId="19" fillId="0" borderId="36" xfId="30" applyNumberFormat="1" applyFont="1" applyBorder="1" applyAlignment="1" applyProtection="1">
      <alignment vertical="center"/>
      <protection locked="0"/>
    </xf>
    <xf numFmtId="167" fontId="88" fillId="36" borderId="36" xfId="30" applyNumberFormat="1" applyFont="1" applyFill="1" applyBorder="1" applyAlignment="1" applyProtection="1">
      <alignment horizontal="center" vertical="center"/>
      <protection locked="0"/>
    </xf>
    <xf numFmtId="167" fontId="19" fillId="0" borderId="36" xfId="30" applyNumberFormat="1" applyFont="1" applyBorder="1" applyAlignment="1" applyProtection="1">
      <alignment horizontal="center" vertical="center"/>
      <protection locked="0"/>
    </xf>
    <xf numFmtId="167" fontId="19" fillId="0" borderId="37" xfId="30" applyNumberFormat="1" applyFont="1" applyBorder="1" applyAlignment="1" applyProtection="1">
      <alignment horizontal="center" vertical="center"/>
      <protection locked="0"/>
    </xf>
    <xf numFmtId="0" fontId="19" fillId="0" borderId="4" xfId="2" applyFont="1" applyBorder="1" applyAlignment="1" applyProtection="1">
      <alignment vertical="center"/>
      <protection locked="0"/>
    </xf>
    <xf numFmtId="167" fontId="19" fillId="0" borderId="5" xfId="30" applyNumberFormat="1" applyFont="1" applyBorder="1" applyAlignment="1" applyProtection="1">
      <alignment vertical="center"/>
      <protection locked="0"/>
    </xf>
    <xf numFmtId="167" fontId="88" fillId="36" borderId="5" xfId="30" applyNumberFormat="1" applyFont="1" applyFill="1" applyBorder="1" applyAlignment="1" applyProtection="1">
      <alignment horizontal="center" vertical="center"/>
      <protection locked="0"/>
    </xf>
    <xf numFmtId="167" fontId="19" fillId="0" borderId="5" xfId="30" applyNumberFormat="1" applyFont="1" applyBorder="1" applyAlignment="1" applyProtection="1">
      <alignment horizontal="center" vertical="center"/>
      <protection locked="0"/>
    </xf>
    <xf numFmtId="167" fontId="19" fillId="0" borderId="6" xfId="30" applyNumberFormat="1" applyFont="1" applyBorder="1" applyAlignment="1" applyProtection="1">
      <alignment horizontal="center" vertical="center"/>
      <protection locked="0"/>
    </xf>
    <xf numFmtId="0" fontId="7" fillId="0" borderId="3" xfId="2" applyBorder="1" applyAlignment="1">
      <alignment horizontal="left" vertical="center"/>
    </xf>
    <xf numFmtId="0" fontId="85" fillId="0" borderId="55" xfId="2" quotePrefix="1" applyFont="1" applyBorder="1" applyAlignment="1">
      <alignment horizontal="center"/>
    </xf>
    <xf numFmtId="0" fontId="85" fillId="0" borderId="3" xfId="2" quotePrefix="1" applyFont="1" applyBorder="1" applyAlignment="1">
      <alignment horizontal="center"/>
    </xf>
    <xf numFmtId="164" fontId="33" fillId="0" borderId="36" xfId="2" applyNumberFormat="1" applyFont="1" applyBorder="1" applyAlignment="1" applyProtection="1">
      <alignment vertical="center" wrapText="1"/>
      <protection locked="0"/>
    </xf>
    <xf numFmtId="164" fontId="79" fillId="0" borderId="36" xfId="2" applyNumberFormat="1" applyFont="1" applyBorder="1" applyAlignment="1" applyProtection="1">
      <alignment horizontal="left" vertical="center" wrapText="1"/>
      <protection locked="0"/>
    </xf>
    <xf numFmtId="0" fontId="80" fillId="0" borderId="117" xfId="0" applyFont="1" applyBorder="1" applyAlignment="1" applyProtection="1">
      <alignment horizontal="center" vertical="center"/>
      <protection locked="0"/>
    </xf>
    <xf numFmtId="0" fontId="54" fillId="0" borderId="46" xfId="0" applyFont="1" applyBorder="1" applyAlignment="1" applyProtection="1">
      <alignment horizontal="center" vertical="center"/>
      <protection locked="0"/>
    </xf>
    <xf numFmtId="167" fontId="54" fillId="0" borderId="37" xfId="1" applyNumberFormat="1" applyFont="1" applyBorder="1" applyAlignment="1" applyProtection="1">
      <alignment vertical="center"/>
      <protection locked="0"/>
    </xf>
    <xf numFmtId="167" fontId="54" fillId="0" borderId="46" xfId="1" applyNumberFormat="1" applyFont="1" applyBorder="1" applyAlignment="1" applyProtection="1">
      <alignment vertical="center"/>
      <protection locked="0"/>
    </xf>
    <xf numFmtId="164" fontId="33" fillId="0" borderId="5" xfId="2" applyNumberFormat="1" applyFont="1" applyBorder="1" applyAlignment="1" applyProtection="1">
      <alignment vertical="center" wrapText="1"/>
      <protection locked="0"/>
    </xf>
    <xf numFmtId="164" fontId="79" fillId="0" borderId="5" xfId="2" applyNumberFormat="1" applyFont="1" applyBorder="1" applyAlignment="1" applyProtection="1">
      <alignment vertical="center" wrapText="1"/>
      <protection locked="0"/>
    </xf>
    <xf numFmtId="0" fontId="80" fillId="0" borderId="118" xfId="0" applyFont="1" applyBorder="1" applyAlignment="1" applyProtection="1">
      <alignment horizontal="center" vertical="center"/>
      <protection locked="0"/>
    </xf>
    <xf numFmtId="0" fontId="54" fillId="0" borderId="4" xfId="0" applyFont="1" applyBorder="1" applyAlignment="1" applyProtection="1">
      <alignment horizontal="center" vertical="center"/>
      <protection locked="0"/>
    </xf>
    <xf numFmtId="167" fontId="54" fillId="0" borderId="6" xfId="1" applyNumberFormat="1" applyFont="1" applyBorder="1" applyAlignment="1" applyProtection="1">
      <alignment vertical="center"/>
      <protection locked="0"/>
    </xf>
    <xf numFmtId="166" fontId="54" fillId="40" borderId="3" xfId="1" applyNumberFormat="1" applyFont="1" applyFill="1" applyBorder="1" applyAlignment="1" applyProtection="1">
      <alignment vertical="center"/>
      <protection locked="0"/>
    </xf>
    <xf numFmtId="165" fontId="54" fillId="40" borderId="3" xfId="1" applyFont="1" applyFill="1" applyBorder="1" applyAlignment="1" applyProtection="1">
      <alignment vertical="center"/>
      <protection locked="0"/>
    </xf>
    <xf numFmtId="0" fontId="83" fillId="0" borderId="117" xfId="0" applyFont="1" applyBorder="1" applyProtection="1">
      <protection locked="0"/>
    </xf>
    <xf numFmtId="1" fontId="54" fillId="0" borderId="46" xfId="1" applyNumberFormat="1" applyFont="1" applyBorder="1" applyAlignment="1" applyProtection="1">
      <alignment horizontal="center" vertical="center"/>
      <protection locked="0"/>
    </xf>
    <xf numFmtId="0" fontId="83" fillId="0" borderId="118" xfId="0" applyFont="1" applyBorder="1" applyProtection="1">
      <protection locked="0"/>
    </xf>
    <xf numFmtId="1" fontId="54" fillId="0" borderId="4" xfId="0" applyNumberFormat="1" applyFont="1" applyBorder="1" applyProtection="1">
      <protection locked="0"/>
    </xf>
    <xf numFmtId="165" fontId="54" fillId="40" borderId="3" xfId="1" applyFont="1" applyFill="1" applyBorder="1" applyAlignment="1" applyProtection="1">
      <alignment horizontal="center" vertical="center"/>
      <protection locked="0"/>
    </xf>
    <xf numFmtId="164" fontId="33" fillId="0" borderId="117" xfId="2" applyNumberFormat="1" applyFont="1" applyBorder="1" applyAlignment="1" applyProtection="1">
      <alignment vertical="center" wrapText="1"/>
      <protection locked="0"/>
    </xf>
    <xf numFmtId="0" fontId="83" fillId="0" borderId="37" xfId="0" applyFont="1" applyBorder="1" applyAlignment="1" applyProtection="1">
      <alignment horizontal="center" vertical="center"/>
      <protection locked="0"/>
    </xf>
    <xf numFmtId="0" fontId="54" fillId="0" borderId="37" xfId="0" applyFont="1" applyBorder="1" applyProtection="1">
      <protection locked="0"/>
    </xf>
    <xf numFmtId="164" fontId="33" fillId="0" borderId="118" xfId="2" applyNumberFormat="1" applyFont="1" applyBorder="1" applyAlignment="1" applyProtection="1">
      <alignment vertical="center" wrapText="1"/>
      <protection locked="0"/>
    </xf>
    <xf numFmtId="164" fontId="83" fillId="0" borderId="4" xfId="2" applyNumberFormat="1" applyFont="1" applyBorder="1" applyAlignment="1" applyProtection="1">
      <alignment vertical="center" wrapText="1"/>
      <protection locked="0"/>
    </xf>
    <xf numFmtId="0" fontId="83" fillId="0" borderId="6" xfId="0" applyFont="1" applyBorder="1" applyAlignment="1" applyProtection="1">
      <alignment horizontal="center" vertical="center"/>
      <protection locked="0"/>
    </xf>
    <xf numFmtId="1" fontId="54" fillId="0" borderId="4" xfId="0" applyNumberFormat="1" applyFont="1" applyBorder="1" applyAlignment="1" applyProtection="1">
      <alignment horizontal="center" vertical="center"/>
      <protection locked="0"/>
    </xf>
    <xf numFmtId="2" fontId="54" fillId="0" borderId="6" xfId="0" applyNumberFormat="1" applyFont="1" applyBorder="1" applyProtection="1">
      <protection locked="0"/>
    </xf>
    <xf numFmtId="0" fontId="54" fillId="0" borderId="6" xfId="0" applyFont="1" applyBorder="1" applyProtection="1">
      <protection locked="0"/>
    </xf>
    <xf numFmtId="1" fontId="54" fillId="40" borderId="3" xfId="1" applyNumberFormat="1" applyFont="1" applyFill="1" applyBorder="1" applyAlignment="1" applyProtection="1">
      <alignment horizontal="center" vertical="center"/>
      <protection locked="0"/>
    </xf>
    <xf numFmtId="2" fontId="54" fillId="40" borderId="3" xfId="1" applyNumberFormat="1" applyFont="1" applyFill="1" applyBorder="1" applyAlignment="1" applyProtection="1">
      <alignment horizontal="center" vertical="center"/>
      <protection locked="0"/>
    </xf>
    <xf numFmtId="164" fontId="79" fillId="0" borderId="36" xfId="2" applyNumberFormat="1" applyFont="1" applyBorder="1" applyAlignment="1" applyProtection="1">
      <alignment vertical="center" wrapText="1"/>
      <protection locked="0"/>
    </xf>
    <xf numFmtId="2" fontId="54" fillId="0" borderId="46" xfId="0" applyNumberFormat="1" applyFont="1" applyBorder="1" applyAlignment="1" applyProtection="1">
      <alignment horizontal="center" vertical="center"/>
      <protection locked="0"/>
    </xf>
    <xf numFmtId="2" fontId="54" fillId="0" borderId="4" xfId="0" applyNumberFormat="1" applyFont="1" applyBorder="1" applyAlignment="1" applyProtection="1">
      <alignment horizontal="center" vertical="center"/>
      <protection locked="0"/>
    </xf>
    <xf numFmtId="2" fontId="54" fillId="40" borderId="3" xfId="0" applyNumberFormat="1" applyFont="1" applyFill="1" applyBorder="1" applyAlignment="1" applyProtection="1">
      <alignment horizontal="center" vertical="center"/>
      <protection locked="0"/>
    </xf>
    <xf numFmtId="0" fontId="54" fillId="40" borderId="3" xfId="0" applyFont="1" applyFill="1" applyBorder="1" applyProtection="1">
      <protection locked="0"/>
    </xf>
    <xf numFmtId="1" fontId="54" fillId="0" borderId="4" xfId="1" applyNumberFormat="1" applyFont="1" applyBorder="1" applyAlignment="1" applyProtection="1">
      <alignment horizontal="center" vertical="center"/>
      <protection locked="0"/>
    </xf>
    <xf numFmtId="169" fontId="54" fillId="0" borderId="37" xfId="1" applyNumberFormat="1" applyFont="1" applyBorder="1" applyAlignment="1" applyProtection="1">
      <alignment vertical="center"/>
      <protection locked="0"/>
    </xf>
    <xf numFmtId="169" fontId="54" fillId="0" borderId="6" xfId="1" applyNumberFormat="1" applyFont="1" applyBorder="1" applyAlignment="1" applyProtection="1">
      <alignment vertical="center"/>
      <protection locked="0"/>
    </xf>
    <xf numFmtId="169" fontId="54" fillId="0" borderId="6" xfId="1" applyNumberFormat="1" applyFont="1" applyBorder="1" applyProtection="1">
      <protection locked="0"/>
    </xf>
    <xf numFmtId="170" fontId="54" fillId="40" borderId="3" xfId="0" applyNumberFormat="1" applyFont="1" applyFill="1" applyBorder="1" applyAlignment="1" applyProtection="1">
      <alignment horizontal="center" vertical="center"/>
      <protection locked="0"/>
    </xf>
    <xf numFmtId="1" fontId="54" fillId="39" borderId="3" xfId="1" applyNumberFormat="1" applyFont="1" applyFill="1" applyBorder="1" applyAlignment="1" applyProtection="1">
      <alignment horizontal="center" vertical="center"/>
      <protection locked="0"/>
    </xf>
    <xf numFmtId="170" fontId="54" fillId="39" borderId="3" xfId="0" applyNumberFormat="1" applyFont="1" applyFill="1" applyBorder="1" applyAlignment="1" applyProtection="1">
      <alignment horizontal="center" vertical="center"/>
      <protection locked="0"/>
    </xf>
    <xf numFmtId="2" fontId="54" fillId="39" borderId="3" xfId="0" applyNumberFormat="1" applyFont="1" applyFill="1" applyBorder="1" applyAlignment="1" applyProtection="1">
      <alignment horizontal="center" vertical="center"/>
      <protection locked="0"/>
    </xf>
    <xf numFmtId="0" fontId="11" fillId="43" borderId="3" xfId="2" applyFont="1" applyFill="1" applyBorder="1" applyAlignment="1">
      <alignment horizontal="center" vertical="center" wrapText="1"/>
    </xf>
    <xf numFmtId="164" fontId="13" fillId="43" borderId="8" xfId="2" applyNumberFormat="1" applyFont="1" applyFill="1" applyBorder="1" applyAlignment="1">
      <alignment horizontal="center" vertical="center"/>
    </xf>
    <xf numFmtId="164" fontId="13" fillId="43" borderId="8" xfId="30" applyNumberFormat="1" applyFont="1" applyFill="1" applyBorder="1" applyAlignment="1">
      <alignment horizontal="center" vertical="center"/>
    </xf>
    <xf numFmtId="164" fontId="13" fillId="43" borderId="33" xfId="30" applyNumberFormat="1" applyFont="1" applyFill="1" applyBorder="1" applyAlignment="1">
      <alignment horizontal="center" vertical="center"/>
    </xf>
    <xf numFmtId="0" fontId="69" fillId="2" borderId="0" xfId="2" applyFont="1" applyFill="1" applyAlignment="1">
      <alignment horizontal="right"/>
    </xf>
    <xf numFmtId="0" fontId="86" fillId="0" borderId="0" xfId="2" applyFont="1" applyAlignment="1">
      <alignment horizontal="right"/>
    </xf>
    <xf numFmtId="164" fontId="33" fillId="2" borderId="36" xfId="2" applyNumberFormat="1" applyFont="1" applyFill="1" applyBorder="1" applyAlignment="1">
      <alignment horizontal="center" vertical="center"/>
    </xf>
    <xf numFmtId="167" fontId="33" fillId="32" borderId="33" xfId="30" applyNumberFormat="1" applyFont="1" applyFill="1" applyBorder="1" applyAlignment="1">
      <alignment horizontal="center" vertical="center" wrapText="1"/>
    </xf>
    <xf numFmtId="167" fontId="9" fillId="2" borderId="46" xfId="30" applyNumberFormat="1" applyFont="1" applyFill="1" applyBorder="1" applyAlignment="1">
      <alignment horizontal="center" vertical="center"/>
    </xf>
    <xf numFmtId="167" fontId="9" fillId="2" borderId="4" xfId="30" applyNumberFormat="1" applyFont="1" applyFill="1" applyBorder="1" applyAlignment="1">
      <alignment horizontal="center" vertical="center"/>
    </xf>
    <xf numFmtId="167" fontId="9" fillId="2" borderId="7" xfId="30" applyNumberFormat="1" applyFont="1" applyFill="1" applyBorder="1" applyAlignment="1">
      <alignment horizontal="center" vertical="center"/>
    </xf>
    <xf numFmtId="0" fontId="33" fillId="0" borderId="46" xfId="2" applyFont="1" applyBorder="1" applyAlignment="1">
      <alignment horizontal="center" vertical="center"/>
    </xf>
    <xf numFmtId="0" fontId="19" fillId="0" borderId="7" xfId="2" applyFont="1" applyBorder="1" applyAlignment="1" applyProtection="1">
      <alignment vertical="center"/>
      <protection locked="0"/>
    </xf>
    <xf numFmtId="167" fontId="19" fillId="0" borderId="8" xfId="30" applyNumberFormat="1" applyFont="1" applyBorder="1" applyAlignment="1" applyProtection="1">
      <alignment vertical="center"/>
      <protection locked="0"/>
    </xf>
    <xf numFmtId="167" fontId="88" fillId="36" borderId="8" xfId="30" applyNumberFormat="1" applyFont="1" applyFill="1" applyBorder="1" applyAlignment="1" applyProtection="1">
      <alignment horizontal="center" vertical="center"/>
      <protection locked="0"/>
    </xf>
    <xf numFmtId="167" fontId="19" fillId="0" borderId="8" xfId="30" applyNumberFormat="1" applyFont="1" applyBorder="1" applyAlignment="1" applyProtection="1">
      <alignment horizontal="center" vertical="center"/>
      <protection locked="0"/>
    </xf>
    <xf numFmtId="167" fontId="19" fillId="0" borderId="33" xfId="30" applyNumberFormat="1" applyFont="1" applyBorder="1" applyAlignment="1" applyProtection="1">
      <alignment horizontal="center" vertical="center"/>
      <protection locked="0"/>
    </xf>
    <xf numFmtId="0" fontId="11" fillId="39" borderId="40" xfId="2" applyFont="1" applyFill="1" applyBorder="1" applyAlignment="1" applyProtection="1">
      <alignment horizontal="center" vertical="center"/>
      <protection locked="0"/>
    </xf>
    <xf numFmtId="167" fontId="11" fillId="39" borderId="41" xfId="30" applyNumberFormat="1" applyFont="1" applyFill="1" applyBorder="1" applyAlignment="1" applyProtection="1">
      <alignment vertical="center"/>
      <protection locked="0"/>
    </xf>
    <xf numFmtId="167" fontId="88" fillId="39" borderId="41" xfId="30" applyNumberFormat="1" applyFont="1" applyFill="1" applyBorder="1" applyAlignment="1" applyProtection="1">
      <alignment horizontal="center" vertical="center"/>
      <protection locked="0"/>
    </xf>
    <xf numFmtId="167" fontId="11" fillId="39" borderId="42" xfId="30" applyNumberFormat="1" applyFont="1" applyFill="1" applyBorder="1" applyAlignment="1" applyProtection="1">
      <alignment vertical="center"/>
      <protection locked="0"/>
    </xf>
    <xf numFmtId="0" fontId="93" fillId="0" borderId="0" xfId="50" applyFont="1" applyAlignment="1">
      <alignment vertical="center"/>
    </xf>
    <xf numFmtId="0" fontId="75" fillId="43" borderId="41" xfId="50" applyFont="1" applyFill="1" applyBorder="1" applyAlignment="1">
      <alignment horizontal="center" vertical="center"/>
    </xf>
    <xf numFmtId="0" fontId="74" fillId="0" borderId="0" xfId="50" applyFont="1" applyAlignment="1">
      <alignment vertical="center"/>
    </xf>
    <xf numFmtId="0" fontId="93" fillId="0" borderId="4" xfId="50" applyFont="1" applyBorder="1" applyAlignment="1">
      <alignment horizontal="center" vertical="center"/>
    </xf>
    <xf numFmtId="0" fontId="93" fillId="0" borderId="5" xfId="50" applyFont="1" applyBorder="1" applyAlignment="1">
      <alignment vertical="center" wrapText="1"/>
    </xf>
    <xf numFmtId="0" fontId="75" fillId="0" borderId="6" xfId="50" quotePrefix="1" applyFont="1" applyBorder="1" applyAlignment="1">
      <alignment horizontal="center" vertical="center"/>
    </xf>
    <xf numFmtId="172" fontId="75" fillId="0" borderId="6" xfId="50" quotePrefix="1" applyNumberFormat="1" applyFont="1" applyBorder="1" applyAlignment="1">
      <alignment horizontal="center" vertical="center"/>
    </xf>
    <xf numFmtId="173" fontId="75" fillId="0" borderId="6" xfId="50" quotePrefix="1" applyNumberFormat="1" applyFont="1" applyBorder="1" applyAlignment="1">
      <alignment horizontal="center" vertical="center"/>
    </xf>
    <xf numFmtId="0" fontId="75" fillId="43" borderId="40" xfId="50" applyFont="1" applyFill="1" applyBorder="1" applyAlignment="1">
      <alignment horizontal="center" vertical="center"/>
    </xf>
    <xf numFmtId="0" fontId="75" fillId="43" borderId="42" xfId="50" applyFont="1" applyFill="1" applyBorder="1" applyAlignment="1">
      <alignment horizontal="center" vertical="center"/>
    </xf>
    <xf numFmtId="0" fontId="93" fillId="0" borderId="7" xfId="50" applyFont="1" applyBorder="1" applyAlignment="1">
      <alignment horizontal="center" vertical="center"/>
    </xf>
    <xf numFmtId="0" fontId="93" fillId="0" borderId="8" xfId="50" applyFont="1" applyBorder="1" applyAlignment="1">
      <alignment vertical="center" wrapText="1"/>
    </xf>
    <xf numFmtId="173" fontId="75" fillId="0" borderId="33" xfId="50" quotePrefix="1" applyNumberFormat="1" applyFont="1" applyBorder="1" applyAlignment="1">
      <alignment horizontal="center" vertical="center"/>
    </xf>
    <xf numFmtId="0" fontId="7" fillId="39" borderId="58" xfId="2" applyFill="1" applyBorder="1" applyAlignment="1">
      <alignment horizontal="center" vertical="center" wrapText="1"/>
    </xf>
    <xf numFmtId="0" fontId="11" fillId="39" borderId="58" xfId="2" applyFont="1" applyFill="1" applyBorder="1" applyAlignment="1">
      <alignment horizontal="center" vertical="center" wrapText="1"/>
    </xf>
    <xf numFmtId="0" fontId="11" fillId="39" borderId="55" xfId="2" applyFont="1" applyFill="1" applyBorder="1" applyAlignment="1">
      <alignment horizontal="center" vertical="center" wrapText="1"/>
    </xf>
    <xf numFmtId="167" fontId="11" fillId="0" borderId="36" xfId="30" applyNumberFormat="1" applyFont="1" applyBorder="1" applyAlignment="1" applyProtection="1">
      <alignment vertical="center"/>
      <protection locked="0"/>
    </xf>
    <xf numFmtId="0" fontId="19" fillId="0" borderId="46" xfId="2" applyFont="1" applyBorder="1" applyAlignment="1" applyProtection="1">
      <alignment horizontal="center" vertical="center"/>
      <protection locked="0"/>
    </xf>
    <xf numFmtId="0" fontId="19" fillId="0" borderId="4" xfId="2" applyFont="1" applyBorder="1" applyAlignment="1" applyProtection="1">
      <alignment horizontal="center" vertical="center"/>
      <protection locked="0"/>
    </xf>
    <xf numFmtId="0" fontId="19" fillId="0" borderId="7" xfId="2" applyFont="1" applyBorder="1" applyAlignment="1" applyProtection="1">
      <alignment horizontal="center" vertical="center"/>
      <protection locked="0"/>
    </xf>
    <xf numFmtId="0" fontId="7" fillId="0" borderId="4" xfId="2" applyBorder="1" applyAlignment="1" applyProtection="1">
      <alignment vertical="center"/>
      <protection locked="0"/>
    </xf>
    <xf numFmtId="0" fontId="11" fillId="0" borderId="4" xfId="2" applyFont="1" applyBorder="1"/>
    <xf numFmtId="0" fontId="19" fillId="0" borderId="49" xfId="2" applyFont="1" applyBorder="1" applyAlignment="1" applyProtection="1">
      <alignment horizontal="center" vertical="center"/>
      <protection locked="0"/>
    </xf>
    <xf numFmtId="0" fontId="11" fillId="39" borderId="3" xfId="2" quotePrefix="1" applyFont="1" applyFill="1" applyBorder="1" applyAlignment="1">
      <alignment horizontal="center" vertical="center" wrapText="1"/>
    </xf>
    <xf numFmtId="0" fontId="19" fillId="0" borderId="25" xfId="2" applyFont="1" applyBorder="1" applyAlignment="1" applyProtection="1">
      <alignment horizontal="center" vertical="center"/>
      <protection locked="0"/>
    </xf>
    <xf numFmtId="0" fontId="63" fillId="2" borderId="0" xfId="2" applyFont="1" applyFill="1" applyAlignment="1">
      <alignment horizontal="left"/>
    </xf>
    <xf numFmtId="49" fontId="49" fillId="3" borderId="3" xfId="40" applyNumberFormat="1" applyFont="1" applyFill="1" applyBorder="1" applyAlignment="1">
      <alignment horizontal="left" vertical="center" wrapText="1"/>
    </xf>
    <xf numFmtId="49" fontId="95" fillId="3" borderId="3" xfId="40" applyNumberFormat="1" applyFont="1" applyFill="1" applyBorder="1" applyAlignment="1">
      <alignment horizontal="center" vertical="center" wrapText="1"/>
    </xf>
    <xf numFmtId="166" fontId="49" fillId="3" borderId="3" xfId="1" applyNumberFormat="1" applyFont="1" applyFill="1" applyBorder="1" applyAlignment="1">
      <alignment horizontal="right" vertical="center" wrapText="1"/>
    </xf>
    <xf numFmtId="49" fontId="95" fillId="3" borderId="0" xfId="40" applyNumberFormat="1" applyFont="1" applyFill="1" applyAlignment="1">
      <alignment horizontal="center" vertical="center" wrapText="1"/>
    </xf>
    <xf numFmtId="166" fontId="49" fillId="3" borderId="0" xfId="1" applyNumberFormat="1" applyFont="1" applyFill="1" applyBorder="1" applyAlignment="1">
      <alignment horizontal="right" vertical="center" wrapText="1"/>
    </xf>
    <xf numFmtId="0" fontId="49" fillId="3" borderId="0" xfId="40" applyFont="1" applyFill="1"/>
    <xf numFmtId="0" fontId="84" fillId="2" borderId="0" xfId="48" applyFont="1" applyFill="1" applyAlignment="1">
      <alignment horizontal="center" vertical="center" wrapText="1"/>
    </xf>
    <xf numFmtId="0" fontId="57" fillId="3" borderId="44" xfId="40" applyFont="1" applyFill="1" applyBorder="1" applyAlignment="1">
      <alignment horizontal="center" vertical="center"/>
    </xf>
    <xf numFmtId="166" fontId="49" fillId="3" borderId="3" xfId="1" applyNumberFormat="1" applyFont="1" applyFill="1" applyBorder="1" applyAlignment="1">
      <alignment horizontal="right" wrapText="1"/>
    </xf>
    <xf numFmtId="49" fontId="49" fillId="3" borderId="0" xfId="40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95" fillId="3" borderId="0" xfId="0" applyFont="1" applyFill="1" applyAlignment="1">
      <alignment vertical="center"/>
    </xf>
    <xf numFmtId="0" fontId="95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95" fillId="0" borderId="0" xfId="0" applyFont="1"/>
    <xf numFmtId="0" fontId="95" fillId="3" borderId="0" xfId="0" applyFont="1" applyFill="1"/>
    <xf numFmtId="0" fontId="60" fillId="0" borderId="0" xfId="0" applyFont="1"/>
    <xf numFmtId="0" fontId="96" fillId="0" borderId="0" xfId="0" applyFont="1"/>
    <xf numFmtId="49" fontId="95" fillId="3" borderId="3" xfId="40" applyNumberFormat="1" applyFont="1" applyFill="1" applyBorder="1" applyAlignment="1">
      <alignment horizontal="left" vertical="center" wrapText="1"/>
    </xf>
    <xf numFmtId="166" fontId="95" fillId="3" borderId="3" xfId="1" applyNumberFormat="1" applyFont="1" applyFill="1" applyBorder="1" applyAlignment="1">
      <alignment horizontal="right" vertical="center" wrapText="1"/>
    </xf>
    <xf numFmtId="0" fontId="95" fillId="3" borderId="0" xfId="40" applyFont="1" applyFill="1"/>
    <xf numFmtId="0" fontId="10" fillId="3" borderId="0" xfId="53" applyFont="1" applyFill="1" applyAlignment="1">
      <alignment horizontal="center" vertical="center"/>
    </xf>
    <xf numFmtId="49" fontId="7" fillId="3" borderId="5" xfId="55" applyNumberFormat="1" applyFont="1" applyFill="1" applyBorder="1" applyAlignment="1">
      <alignment horizontal="left" vertical="center" wrapText="1"/>
    </xf>
    <xf numFmtId="0" fontId="63" fillId="0" borderId="125" xfId="2" applyFont="1" applyBorder="1" applyAlignment="1">
      <alignment horizontal="right"/>
    </xf>
    <xf numFmtId="0" fontId="66" fillId="0" borderId="125" xfId="2" applyFont="1" applyBorder="1" applyAlignment="1">
      <alignment horizontal="right"/>
    </xf>
    <xf numFmtId="0" fontId="7" fillId="30" borderId="65" xfId="2" applyFill="1" applyBorder="1" applyAlignment="1">
      <alignment horizontal="center" vertical="center" wrapText="1"/>
    </xf>
    <xf numFmtId="0" fontId="7" fillId="30" borderId="129" xfId="2" applyFill="1" applyBorder="1" applyAlignment="1">
      <alignment horizontal="center" vertical="center" wrapText="1"/>
    </xf>
    <xf numFmtId="0" fontId="8" fillId="2" borderId="0" xfId="2" applyFont="1" applyFill="1" applyAlignment="1">
      <alignment horizontal="right"/>
    </xf>
    <xf numFmtId="164" fontId="33" fillId="2" borderId="3" xfId="2" applyNumberFormat="1" applyFont="1" applyFill="1" applyBorder="1" applyAlignment="1">
      <alignment horizontal="center" vertical="center"/>
    </xf>
    <xf numFmtId="0" fontId="7" fillId="0" borderId="49" xfId="2" applyBorder="1" applyAlignment="1">
      <alignment horizontal="center"/>
    </xf>
    <xf numFmtId="164" fontId="33" fillId="0" borderId="51" xfId="2" applyNumberFormat="1" applyFont="1" applyBorder="1" applyAlignment="1">
      <alignment vertical="center" wrapText="1"/>
    </xf>
    <xf numFmtId="164" fontId="13" fillId="0" borderId="51" xfId="2" applyNumberFormat="1" applyFont="1" applyBorder="1" applyAlignment="1">
      <alignment horizontal="center" vertical="center"/>
    </xf>
    <xf numFmtId="164" fontId="13" fillId="0" borderId="118" xfId="2" applyNumberFormat="1" applyFont="1" applyBorder="1" applyAlignment="1">
      <alignment horizontal="center" vertical="center"/>
    </xf>
    <xf numFmtId="164" fontId="13" fillId="0" borderId="3" xfId="2" applyNumberFormat="1" applyFont="1" applyBorder="1" applyAlignment="1">
      <alignment horizontal="center" vertical="center"/>
    </xf>
    <xf numFmtId="164" fontId="33" fillId="0" borderId="117" xfId="2" applyNumberFormat="1" applyFont="1" applyBorder="1" applyAlignment="1">
      <alignment horizontal="center" vertical="center"/>
    </xf>
    <xf numFmtId="164" fontId="33" fillId="0" borderId="118" xfId="2" applyNumberFormat="1" applyFont="1" applyBorder="1" applyAlignment="1">
      <alignment horizontal="center" vertical="center"/>
    </xf>
    <xf numFmtId="164" fontId="33" fillId="0" borderId="130" xfId="2" applyNumberFormat="1" applyFont="1" applyBorder="1" applyAlignment="1">
      <alignment horizontal="center" vertical="center"/>
    </xf>
    <xf numFmtId="164" fontId="33" fillId="0" borderId="69" xfId="2" applyNumberFormat="1" applyFont="1" applyBorder="1" applyAlignment="1">
      <alignment horizontal="center" vertical="center"/>
    </xf>
    <xf numFmtId="164" fontId="33" fillId="0" borderId="50" xfId="2" applyNumberFormat="1" applyFont="1" applyBorder="1" applyAlignment="1">
      <alignment horizontal="center" vertical="center"/>
    </xf>
    <xf numFmtId="164" fontId="33" fillId="0" borderId="128" xfId="2" applyNumberFormat="1" applyFont="1" applyBorder="1" applyAlignment="1">
      <alignment horizontal="center" vertical="center"/>
    </xf>
    <xf numFmtId="0" fontId="7" fillId="0" borderId="56" xfId="2" applyBorder="1" applyAlignment="1">
      <alignment horizontal="center"/>
    </xf>
    <xf numFmtId="164" fontId="33" fillId="0" borderId="38" xfId="2" applyNumberFormat="1" applyFont="1" applyBorder="1" applyAlignment="1">
      <alignment vertical="center" wrapText="1"/>
    </xf>
    <xf numFmtId="164" fontId="13" fillId="0" borderId="119" xfId="2" applyNumberFormat="1" applyFont="1" applyBorder="1" applyAlignment="1">
      <alignment horizontal="center" vertical="center"/>
    </xf>
    <xf numFmtId="164" fontId="33" fillId="2" borderId="19" xfId="2" applyNumberFormat="1" applyFont="1" applyFill="1" applyBorder="1" applyAlignment="1">
      <alignment horizontal="center" vertical="center"/>
    </xf>
    <xf numFmtId="0" fontId="104" fillId="0" borderId="0" xfId="2" applyFont="1" applyAlignment="1">
      <alignment vertical="center"/>
    </xf>
    <xf numFmtId="0" fontId="39" fillId="2" borderId="0" xfId="2" applyFont="1" applyFill="1" applyAlignment="1">
      <alignment horizontal="center"/>
    </xf>
    <xf numFmtId="0" fontId="7" fillId="30" borderId="68" xfId="2" applyFill="1" applyBorder="1" applyAlignment="1">
      <alignment horizontal="center" vertical="center" wrapText="1"/>
    </xf>
    <xf numFmtId="174" fontId="12" fillId="0" borderId="0" xfId="2" applyNumberFormat="1" applyFont="1" applyAlignment="1">
      <alignment horizontal="center" vertical="center"/>
    </xf>
    <xf numFmtId="174" fontId="12" fillId="51" borderId="3" xfId="2" applyNumberFormat="1" applyFont="1" applyFill="1" applyBorder="1" applyAlignment="1">
      <alignment horizontal="center" vertical="center"/>
    </xf>
    <xf numFmtId="174" fontId="12" fillId="40" borderId="3" xfId="2" applyNumberFormat="1" applyFont="1" applyFill="1" applyBorder="1" applyAlignment="1">
      <alignment horizontal="center" vertical="center"/>
    </xf>
    <xf numFmtId="164" fontId="13" fillId="40" borderId="3" xfId="2" applyNumberFormat="1" applyFont="1" applyFill="1" applyBorder="1" applyAlignment="1">
      <alignment vertical="center"/>
    </xf>
    <xf numFmtId="0" fontId="105" fillId="40" borderId="58" xfId="2" applyFont="1" applyFill="1" applyBorder="1" applyAlignment="1">
      <alignment vertical="center"/>
    </xf>
    <xf numFmtId="0" fontId="105" fillId="40" borderId="59" xfId="2" applyFont="1" applyFill="1" applyBorder="1" applyAlignment="1">
      <alignment vertical="center"/>
    </xf>
    <xf numFmtId="0" fontId="105" fillId="40" borderId="55" xfId="2" applyFont="1" applyFill="1" applyBorder="1" applyAlignment="1">
      <alignment vertical="center"/>
    </xf>
    <xf numFmtId="164" fontId="13" fillId="0" borderId="38" xfId="2" applyNumberFormat="1" applyFont="1" applyBorder="1" applyAlignment="1">
      <alignment horizontal="center" vertical="center"/>
    </xf>
    <xf numFmtId="164" fontId="13" fillId="0" borderId="138" xfId="2" applyNumberFormat="1" applyFont="1" applyBorder="1" applyAlignment="1">
      <alignment horizontal="center" vertical="center"/>
    </xf>
    <xf numFmtId="164" fontId="13" fillId="0" borderId="55" xfId="2" applyNumberFormat="1" applyFont="1" applyBorder="1" applyAlignment="1">
      <alignment horizontal="center" vertical="center"/>
    </xf>
    <xf numFmtId="164" fontId="13" fillId="31" borderId="0" xfId="2" applyNumberFormat="1" applyFont="1" applyFill="1" applyAlignment="1">
      <alignment horizontal="left" vertical="center" wrapText="1"/>
    </xf>
    <xf numFmtId="0" fontId="11" fillId="30" borderId="68" xfId="2" applyFont="1" applyFill="1" applyBorder="1" applyAlignment="1">
      <alignment horizontal="center" vertical="center" textRotation="90" wrapText="1"/>
    </xf>
    <xf numFmtId="0" fontId="35" fillId="0" borderId="0" xfId="2" applyFont="1"/>
    <xf numFmtId="0" fontId="7" fillId="0" borderId="18" xfId="2" applyBorder="1"/>
    <xf numFmtId="0" fontId="12" fillId="0" borderId="0" xfId="2" applyFont="1" applyAlignment="1">
      <alignment horizontal="left" vertical="center"/>
    </xf>
    <xf numFmtId="174" fontId="12" fillId="0" borderId="18" xfId="2" applyNumberFormat="1" applyFont="1" applyBorder="1" applyAlignment="1">
      <alignment horizontal="center" vertical="center"/>
    </xf>
    <xf numFmtId="0" fontId="2" fillId="0" borderId="0" xfId="58"/>
    <xf numFmtId="0" fontId="110" fillId="0" borderId="19" xfId="58" applyFont="1" applyBorder="1" applyAlignment="1">
      <alignment horizontal="center" vertical="center" textRotation="90"/>
    </xf>
    <xf numFmtId="0" fontId="110" fillId="0" borderId="3" xfId="58" applyFont="1" applyBorder="1" applyAlignment="1">
      <alignment horizontal="center" vertical="center" wrapText="1"/>
    </xf>
    <xf numFmtId="0" fontId="106" fillId="34" borderId="3" xfId="58" applyFont="1" applyFill="1" applyBorder="1" applyAlignment="1">
      <alignment horizontal="center" vertical="center" wrapText="1"/>
    </xf>
    <xf numFmtId="0" fontId="106" fillId="37" borderId="3" xfId="58" applyFont="1" applyFill="1" applyBorder="1" applyAlignment="1">
      <alignment horizontal="center" vertical="center" wrapText="1"/>
    </xf>
    <xf numFmtId="0" fontId="106" fillId="52" borderId="3" xfId="58" applyFont="1" applyFill="1" applyBorder="1" applyAlignment="1">
      <alignment horizontal="center" vertical="center" wrapText="1"/>
    </xf>
    <xf numFmtId="0" fontId="106" fillId="53" borderId="3" xfId="58" applyFont="1" applyFill="1" applyBorder="1" applyAlignment="1">
      <alignment horizontal="center" vertical="center" wrapText="1"/>
    </xf>
    <xf numFmtId="0" fontId="110" fillId="50" borderId="19" xfId="58" applyFont="1" applyFill="1" applyBorder="1" applyAlignment="1">
      <alignment horizontal="center" vertical="center" textRotation="90"/>
    </xf>
    <xf numFmtId="0" fontId="48" fillId="3" borderId="3" xfId="58" applyFont="1" applyFill="1" applyBorder="1" applyAlignment="1">
      <alignment horizontal="center" vertical="center" wrapText="1"/>
    </xf>
    <xf numFmtId="0" fontId="48" fillId="3" borderId="59" xfId="58" applyFont="1" applyFill="1" applyBorder="1" applyAlignment="1">
      <alignment horizontal="center" vertical="center" wrapText="1"/>
    </xf>
    <xf numFmtId="0" fontId="48" fillId="3" borderId="0" xfId="58" applyFont="1" applyFill="1" applyAlignment="1">
      <alignment horizontal="center"/>
    </xf>
    <xf numFmtId="0" fontId="111" fillId="50" borderId="59" xfId="58" applyFont="1" applyFill="1" applyBorder="1" applyAlignment="1">
      <alignment vertical="center" textRotation="90"/>
    </xf>
    <xf numFmtId="0" fontId="33" fillId="0" borderId="44" xfId="2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35" fillId="0" borderId="44" xfId="2" applyFont="1" applyBorder="1"/>
    <xf numFmtId="0" fontId="7" fillId="0" borderId="44" xfId="2" applyBorder="1"/>
    <xf numFmtId="0" fontId="73" fillId="0" borderId="0" xfId="0" applyFont="1" applyAlignment="1">
      <alignment vertical="center"/>
    </xf>
    <xf numFmtId="0" fontId="77" fillId="0" borderId="0" xfId="2" applyFont="1"/>
    <xf numFmtId="0" fontId="77" fillId="0" borderId="0" xfId="2" applyFont="1" applyAlignment="1">
      <alignment horizontal="center"/>
    </xf>
    <xf numFmtId="0" fontId="11" fillId="0" borderId="41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0" fontId="57" fillId="3" borderId="0" xfId="40" applyFont="1" applyFill="1" applyAlignment="1">
      <alignment horizontal="center" vertical="center"/>
    </xf>
    <xf numFmtId="0" fontId="54" fillId="3" borderId="20" xfId="40" applyFont="1" applyFill="1" applyBorder="1"/>
    <xf numFmtId="0" fontId="11" fillId="39" borderId="0" xfId="2" applyFont="1" applyFill="1" applyAlignment="1">
      <alignment vertical="center"/>
    </xf>
    <xf numFmtId="0" fontId="11" fillId="39" borderId="0" xfId="2" applyFont="1" applyFill="1" applyAlignment="1">
      <alignment vertical="center" wrapText="1"/>
    </xf>
    <xf numFmtId="0" fontId="11" fillId="39" borderId="3" xfId="2" applyFont="1" applyFill="1" applyBorder="1" applyAlignment="1">
      <alignment vertical="center" wrapText="1"/>
    </xf>
    <xf numFmtId="0" fontId="7" fillId="39" borderId="3" xfId="2" applyFill="1" applyBorder="1" applyAlignment="1">
      <alignment vertical="center" wrapText="1"/>
    </xf>
    <xf numFmtId="0" fontId="63" fillId="2" borderId="0" xfId="2" applyFont="1" applyFill="1"/>
    <xf numFmtId="0" fontId="81" fillId="2" borderId="3" xfId="48" applyFont="1" applyFill="1" applyBorder="1" applyAlignment="1">
      <alignment horizontal="left" vertical="center" wrapText="1"/>
    </xf>
    <xf numFmtId="0" fontId="84" fillId="2" borderId="3" xfId="48" applyFont="1" applyFill="1" applyBorder="1" applyAlignment="1">
      <alignment horizontal="center" vertical="center" wrapText="1"/>
    </xf>
    <xf numFmtId="0" fontId="81" fillId="33" borderId="3" xfId="48" applyFont="1" applyFill="1" applyBorder="1" applyAlignment="1">
      <alignment horizontal="left" vertical="center" wrapText="1"/>
    </xf>
    <xf numFmtId="165" fontId="87" fillId="33" borderId="3" xfId="1" applyFont="1" applyFill="1" applyBorder="1" applyAlignment="1">
      <alignment horizontal="center" vertical="center" wrapText="1"/>
    </xf>
    <xf numFmtId="0" fontId="84" fillId="33" borderId="3" xfId="48" applyFont="1" applyFill="1" applyBorder="1" applyAlignment="1">
      <alignment horizontal="center" vertical="center" wrapText="1"/>
    </xf>
    <xf numFmtId="0" fontId="88" fillId="2" borderId="0" xfId="48" applyFont="1" applyFill="1" applyAlignment="1">
      <alignment horizontal="left" vertical="center"/>
    </xf>
    <xf numFmtId="9" fontId="43" fillId="30" borderId="38" xfId="2" applyNumberFormat="1" applyFont="1" applyFill="1" applyBorder="1" applyAlignment="1">
      <alignment horizontal="center"/>
    </xf>
    <xf numFmtId="9" fontId="36" fillId="30" borderId="75" xfId="2" applyNumberFormat="1" applyFont="1" applyFill="1" applyBorder="1" applyAlignment="1">
      <alignment horizontal="center" wrapText="1"/>
    </xf>
    <xf numFmtId="0" fontId="37" fillId="30" borderId="3" xfId="2" applyFont="1" applyFill="1" applyBorder="1" applyAlignment="1">
      <alignment horizontal="center" vertical="center" wrapText="1"/>
    </xf>
    <xf numFmtId="0" fontId="40" fillId="2" borderId="18" xfId="2" applyFont="1" applyFill="1" applyBorder="1" applyAlignment="1">
      <alignment horizontal="right"/>
    </xf>
    <xf numFmtId="0" fontId="57" fillId="3" borderId="0" xfId="40" applyFont="1" applyFill="1" applyAlignment="1">
      <alignment vertical="center"/>
    </xf>
    <xf numFmtId="0" fontId="57" fillId="3" borderId="109" xfId="40" applyFont="1" applyFill="1" applyBorder="1" applyAlignment="1">
      <alignment vertical="center"/>
    </xf>
    <xf numFmtId="0" fontId="33" fillId="0" borderId="18" xfId="2" applyFont="1" applyBorder="1" applyAlignment="1">
      <alignment vertical="center"/>
    </xf>
    <xf numFmtId="0" fontId="7" fillId="0" borderId="118" xfId="2" applyBorder="1" applyAlignment="1">
      <alignment vertical="center"/>
    </xf>
    <xf numFmtId="0" fontId="7" fillId="0" borderId="130" xfId="2" applyBorder="1" applyAlignment="1">
      <alignment vertical="center"/>
    </xf>
    <xf numFmtId="0" fontId="7" fillId="0" borderId="138" xfId="2" applyBorder="1" applyAlignment="1">
      <alignment vertical="center"/>
    </xf>
    <xf numFmtId="0" fontId="11" fillId="0" borderId="141" xfId="2" applyFont="1" applyBorder="1" applyAlignment="1">
      <alignment vertical="center"/>
    </xf>
    <xf numFmtId="0" fontId="37" fillId="30" borderId="1" xfId="2" applyFont="1" applyFill="1" applyBorder="1" applyAlignment="1">
      <alignment horizontal="center" wrapText="1"/>
    </xf>
    <xf numFmtId="0" fontId="37" fillId="30" borderId="2" xfId="2" applyFont="1" applyFill="1" applyBorder="1" applyAlignment="1">
      <alignment horizontal="center" wrapText="1"/>
    </xf>
    <xf numFmtId="0" fontId="37" fillId="30" borderId="140" xfId="2" applyFont="1" applyFill="1" applyBorder="1" applyAlignment="1">
      <alignment horizontal="center" wrapText="1"/>
    </xf>
    <xf numFmtId="0" fontId="42" fillId="30" borderId="3" xfId="2" applyFont="1" applyFill="1" applyBorder="1" applyAlignment="1">
      <alignment horizontal="center" wrapText="1"/>
    </xf>
    <xf numFmtId="0" fontId="37" fillId="30" borderId="3" xfId="2" applyFont="1" applyFill="1" applyBorder="1" applyAlignment="1">
      <alignment horizontal="center" wrapText="1"/>
    </xf>
    <xf numFmtId="0" fontId="12" fillId="2" borderId="0" xfId="2" applyFont="1" applyFill="1"/>
    <xf numFmtId="0" fontId="11" fillId="3" borderId="43" xfId="2" applyFont="1" applyFill="1" applyBorder="1" applyAlignment="1">
      <alignment horizontal="center" vertical="center" wrapText="1"/>
    </xf>
    <xf numFmtId="0" fontId="11" fillId="3" borderId="41" xfId="2" applyFont="1" applyFill="1" applyBorder="1" applyAlignment="1">
      <alignment vertical="center"/>
    </xf>
    <xf numFmtId="173" fontId="75" fillId="0" borderId="6" xfId="50" quotePrefix="1" applyNumberFormat="1" applyFont="1" applyBorder="1" applyAlignment="1">
      <alignment horizontal="center" vertical="center" wrapText="1"/>
    </xf>
    <xf numFmtId="0" fontId="112" fillId="2" borderId="0" xfId="2" applyFont="1" applyFill="1" applyAlignment="1">
      <alignment vertical="center"/>
    </xf>
    <xf numFmtId="0" fontId="112" fillId="0" borderId="0" xfId="2" applyFont="1" applyAlignment="1">
      <alignment vertical="center"/>
    </xf>
    <xf numFmtId="0" fontId="121" fillId="0" borderId="0" xfId="0" applyFont="1"/>
    <xf numFmtId="0" fontId="124" fillId="2" borderId="0" xfId="2" applyFont="1" applyFill="1" applyAlignment="1">
      <alignment horizontal="center" vertical="center"/>
    </xf>
    <xf numFmtId="0" fontId="125" fillId="2" borderId="0" xfId="2" applyFont="1" applyFill="1" applyAlignment="1">
      <alignment horizontal="left" vertical="center" indent="3"/>
    </xf>
    <xf numFmtId="0" fontId="124" fillId="2" borderId="0" xfId="2" applyFont="1" applyFill="1" applyAlignment="1">
      <alignment vertical="center"/>
    </xf>
    <xf numFmtId="0" fontId="49" fillId="0" borderId="0" xfId="0" applyFont="1"/>
    <xf numFmtId="0" fontId="49" fillId="3" borderId="59" xfId="58" applyFont="1" applyFill="1" applyBorder="1" applyAlignment="1">
      <alignment horizontal="center" vertical="center" wrapText="1"/>
    </xf>
    <xf numFmtId="0" fontId="49" fillId="0" borderId="0" xfId="2" applyFont="1" applyAlignment="1">
      <alignment wrapText="1"/>
    </xf>
    <xf numFmtId="0" fontId="95" fillId="0" borderId="41" xfId="2" applyFont="1" applyBorder="1" applyAlignment="1">
      <alignment vertical="center"/>
    </xf>
    <xf numFmtId="0" fontId="95" fillId="0" borderId="41" xfId="2" applyFont="1" applyBorder="1" applyAlignment="1">
      <alignment horizontal="center" vertical="center" wrapText="1"/>
    </xf>
    <xf numFmtId="0" fontId="49" fillId="2" borderId="0" xfId="2" applyFont="1" applyFill="1" applyAlignment="1">
      <alignment vertical="center"/>
    </xf>
    <xf numFmtId="0" fontId="95" fillId="0" borderId="0" xfId="2" applyFont="1" applyAlignment="1">
      <alignment horizontal="center" vertical="center"/>
    </xf>
    <xf numFmtId="0" fontId="49" fillId="0" borderId="0" xfId="2" applyFont="1"/>
    <xf numFmtId="164" fontId="49" fillId="0" borderId="5" xfId="2" applyNumberFormat="1" applyFont="1" applyBorder="1" applyAlignment="1">
      <alignment horizontal="center" vertical="center"/>
    </xf>
    <xf numFmtId="164" fontId="95" fillId="0" borderId="47" xfId="2" applyNumberFormat="1" applyFont="1" applyBorder="1" applyAlignment="1">
      <alignment vertical="center" wrapText="1"/>
    </xf>
    <xf numFmtId="0" fontId="49" fillId="0" borderId="0" xfId="2" applyFont="1" applyAlignment="1">
      <alignment vertical="center"/>
    </xf>
    <xf numFmtId="164" fontId="49" fillId="2" borderId="4" xfId="2" applyNumberFormat="1" applyFont="1" applyFill="1" applyBorder="1" applyAlignment="1">
      <alignment horizontal="center" vertical="center"/>
    </xf>
    <xf numFmtId="0" fontId="49" fillId="0" borderId="0" xfId="50" applyFont="1" applyAlignment="1">
      <alignment vertical="center"/>
    </xf>
    <xf numFmtId="0" fontId="11" fillId="4" borderId="3" xfId="2" applyFont="1" applyFill="1" applyBorder="1" applyAlignment="1">
      <alignment horizontal="center" vertical="center" wrapText="1"/>
    </xf>
    <xf numFmtId="0" fontId="7" fillId="0" borderId="46" xfId="2" applyBorder="1" applyAlignment="1" applyProtection="1">
      <alignment horizontal="center"/>
      <protection locked="0"/>
    </xf>
    <xf numFmtId="0" fontId="7" fillId="0" borderId="4" xfId="2" applyBorder="1" applyAlignment="1" applyProtection="1">
      <alignment horizontal="center"/>
      <protection locked="0"/>
    </xf>
    <xf numFmtId="0" fontId="7" fillId="2" borderId="0" xfId="2" applyFill="1" applyAlignment="1">
      <alignment vertical="center"/>
    </xf>
    <xf numFmtId="0" fontId="33" fillId="0" borderId="4" xfId="50" applyFont="1" applyBorder="1" applyAlignment="1">
      <alignment horizontal="center" vertical="center"/>
    </xf>
    <xf numFmtId="0" fontId="33" fillId="0" borderId="5" xfId="50" applyFont="1" applyBorder="1" applyAlignment="1">
      <alignment vertical="center"/>
    </xf>
    <xf numFmtId="0" fontId="13" fillId="0" borderId="6" xfId="50" quotePrefix="1" applyFont="1" applyBorder="1" applyAlignment="1">
      <alignment horizontal="center" vertical="center"/>
    </xf>
    <xf numFmtId="0" fontId="126" fillId="40" borderId="5" xfId="50" applyFont="1" applyFill="1" applyBorder="1" applyAlignment="1">
      <alignment vertical="center"/>
    </xf>
    <xf numFmtId="174" fontId="57" fillId="43" borderId="3" xfId="1" applyNumberFormat="1" applyFont="1" applyFill="1" applyBorder="1" applyAlignment="1" applyProtection="1">
      <alignment horizontal="center" vertical="center"/>
      <protection hidden="1"/>
    </xf>
    <xf numFmtId="174" fontId="54" fillId="43" borderId="3" xfId="1" applyNumberFormat="1" applyFont="1" applyFill="1" applyBorder="1" applyAlignment="1" applyProtection="1">
      <alignment horizontal="center" vertical="center"/>
      <protection hidden="1"/>
    </xf>
    <xf numFmtId="0" fontId="54" fillId="40" borderId="3" xfId="0" applyFont="1" applyFill="1" applyBorder="1" applyAlignment="1">
      <alignment horizontal="left" indent="3"/>
    </xf>
    <xf numFmtId="175" fontId="54" fillId="40" borderId="3" xfId="1" applyNumberFormat="1" applyFont="1" applyFill="1" applyBorder="1" applyAlignment="1" applyProtection="1">
      <alignment horizontal="center" vertical="center"/>
      <protection hidden="1"/>
    </xf>
    <xf numFmtId="174" fontId="54" fillId="35" borderId="3" xfId="0" applyNumberFormat="1" applyFont="1" applyFill="1" applyBorder="1" applyAlignment="1" applyProtection="1">
      <alignment horizontal="center" vertical="center"/>
      <protection locked="0"/>
    </xf>
    <xf numFmtId="174" fontId="54" fillId="35" borderId="3" xfId="0" applyNumberFormat="1" applyFont="1" applyFill="1" applyBorder="1" applyAlignment="1" applyProtection="1">
      <alignment horizontal="center" vertical="center"/>
      <protection hidden="1"/>
    </xf>
    <xf numFmtId="174" fontId="54" fillId="36" borderId="3" xfId="0" applyNumberFormat="1" applyFont="1" applyFill="1" applyBorder="1" applyAlignment="1" applyProtection="1">
      <alignment horizontal="center" vertical="center"/>
      <protection locked="0"/>
    </xf>
    <xf numFmtId="174" fontId="54" fillId="36" borderId="3" xfId="0" applyNumberFormat="1" applyFont="1" applyFill="1" applyBorder="1" applyAlignment="1" applyProtection="1">
      <alignment horizontal="center" vertical="center"/>
      <protection hidden="1"/>
    </xf>
    <xf numFmtId="0" fontId="68" fillId="0" borderId="125" xfId="2" applyFont="1" applyBorder="1" applyAlignment="1">
      <alignment horizontal="right"/>
    </xf>
    <xf numFmtId="0" fontId="127" fillId="0" borderId="0" xfId="0" applyFont="1" applyAlignment="1">
      <alignment horizontal="center"/>
    </xf>
    <xf numFmtId="0" fontId="68" fillId="2" borderId="18" xfId="2" applyFont="1" applyFill="1" applyBorder="1"/>
    <xf numFmtId="0" fontId="54" fillId="0" borderId="18" xfId="0" applyFont="1" applyBorder="1"/>
    <xf numFmtId="0" fontId="57" fillId="39" borderId="3" xfId="0" applyFont="1" applyFill="1" applyBorder="1" applyAlignment="1">
      <alignment horizontal="center" vertical="center"/>
    </xf>
    <xf numFmtId="0" fontId="57" fillId="39" borderId="3" xfId="0" applyFont="1" applyFill="1" applyBorder="1" applyAlignment="1">
      <alignment horizontal="center" vertical="center" wrapText="1"/>
    </xf>
    <xf numFmtId="0" fontId="57" fillId="48" borderId="3" xfId="0" applyFont="1" applyFill="1" applyBorder="1" applyAlignment="1">
      <alignment horizontal="center" vertical="center" wrapText="1"/>
    </xf>
    <xf numFmtId="0" fontId="54" fillId="40" borderId="3" xfId="0" applyFont="1" applyFill="1" applyBorder="1"/>
    <xf numFmtId="175" fontId="57" fillId="40" borderId="3" xfId="1" applyNumberFormat="1" applyFont="1" applyFill="1" applyBorder="1" applyAlignment="1" applyProtection="1">
      <alignment horizontal="center" vertical="center"/>
      <protection hidden="1"/>
    </xf>
    <xf numFmtId="0" fontId="54" fillId="41" borderId="27" xfId="0" applyFont="1" applyFill="1" applyBorder="1"/>
    <xf numFmtId="37" fontId="54" fillId="41" borderId="3" xfId="1" applyNumberFormat="1" applyFont="1" applyFill="1" applyBorder="1" applyAlignment="1" applyProtection="1">
      <alignment horizontal="center" vertical="center"/>
      <protection hidden="1"/>
    </xf>
    <xf numFmtId="0" fontId="54" fillId="48" borderId="3" xfId="0" applyFont="1" applyFill="1" applyBorder="1"/>
    <xf numFmtId="0" fontId="54" fillId="0" borderId="20" xfId="0" applyFont="1" applyBorder="1"/>
    <xf numFmtId="166" fontId="54" fillId="0" borderId="20" xfId="1" applyNumberFormat="1" applyFont="1" applyFill="1" applyBorder="1" applyProtection="1">
      <protection hidden="1"/>
    </xf>
    <xf numFmtId="0" fontId="54" fillId="41" borderId="29" xfId="0" applyFont="1" applyFill="1" applyBorder="1"/>
    <xf numFmtId="166" fontId="54" fillId="41" borderId="3" xfId="1" applyNumberFormat="1" applyFont="1" applyFill="1" applyBorder="1" applyAlignment="1" applyProtection="1">
      <alignment horizontal="center" vertical="center"/>
      <protection hidden="1"/>
    </xf>
    <xf numFmtId="169" fontId="54" fillId="0" borderId="20" xfId="1" applyNumberFormat="1" applyFont="1" applyFill="1" applyBorder="1" applyProtection="1">
      <protection hidden="1"/>
    </xf>
    <xf numFmtId="0" fontId="54" fillId="41" borderId="30" xfId="0" applyFont="1" applyFill="1" applyBorder="1"/>
    <xf numFmtId="0" fontId="54" fillId="42" borderId="3" xfId="0" applyFont="1" applyFill="1" applyBorder="1"/>
    <xf numFmtId="37" fontId="54" fillId="42" borderId="3" xfId="1" applyNumberFormat="1" applyFont="1" applyFill="1" applyBorder="1" applyAlignment="1" applyProtection="1">
      <alignment horizontal="center" vertical="center"/>
      <protection hidden="1"/>
    </xf>
    <xf numFmtId="0" fontId="57" fillId="43" borderId="3" xfId="0" applyFont="1" applyFill="1" applyBorder="1"/>
    <xf numFmtId="0" fontId="54" fillId="43" borderId="3" xfId="0" applyFont="1" applyFill="1" applyBorder="1" applyAlignment="1">
      <alignment horizontal="left" indent="3"/>
    </xf>
    <xf numFmtId="0" fontId="57" fillId="43" borderId="3" xfId="0" applyFont="1" applyFill="1" applyBorder="1" applyAlignment="1">
      <alignment horizontal="left"/>
    </xf>
    <xf numFmtId="0" fontId="54" fillId="0" borderId="0" xfId="0" applyFont="1" applyAlignment="1">
      <alignment horizontal="left" indent="2"/>
    </xf>
    <xf numFmtId="0" fontId="57" fillId="35" borderId="3" xfId="0" applyFont="1" applyFill="1" applyBorder="1" applyAlignment="1">
      <alignment vertical="center"/>
    </xf>
    <xf numFmtId="174" fontId="57" fillId="35" borderId="3" xfId="0" applyNumberFormat="1" applyFont="1" applyFill="1" applyBorder="1" applyAlignment="1" applyProtection="1">
      <alignment horizontal="center" vertical="center"/>
      <protection hidden="1"/>
    </xf>
    <xf numFmtId="0" fontId="54" fillId="35" borderId="3" xfId="0" applyFont="1" applyFill="1" applyBorder="1" applyAlignment="1">
      <alignment horizontal="left" indent="3"/>
    </xf>
    <xf numFmtId="0" fontId="54" fillId="0" borderId="20" xfId="0" applyFont="1" applyBorder="1" applyAlignment="1">
      <alignment horizontal="left" indent="3"/>
    </xf>
    <xf numFmtId="0" fontId="57" fillId="36" borderId="3" xfId="0" applyFont="1" applyFill="1" applyBorder="1" applyAlignment="1">
      <alignment vertical="center"/>
    </xf>
    <xf numFmtId="174" fontId="57" fillId="36" borderId="3" xfId="0" applyNumberFormat="1" applyFont="1" applyFill="1" applyBorder="1" applyAlignment="1" applyProtection="1">
      <alignment horizontal="center" vertical="center"/>
      <protection hidden="1"/>
    </xf>
    <xf numFmtId="0" fontId="54" fillId="36" borderId="3" xfId="0" applyFont="1" applyFill="1" applyBorder="1" applyAlignment="1">
      <alignment horizontal="left" indent="3"/>
    </xf>
    <xf numFmtId="0" fontId="57" fillId="54" borderId="3" xfId="0" applyFont="1" applyFill="1" applyBorder="1" applyAlignment="1">
      <alignment horizontal="left" vertical="center"/>
    </xf>
    <xf numFmtId="37" fontId="54" fillId="54" borderId="3" xfId="1" applyNumberFormat="1" applyFont="1" applyFill="1" applyBorder="1" applyAlignment="1" applyProtection="1">
      <alignment horizontal="center" vertical="center"/>
      <protection hidden="1"/>
    </xf>
    <xf numFmtId="0" fontId="57" fillId="39" borderId="3" xfId="0" applyFont="1" applyFill="1" applyBorder="1" applyAlignment="1">
      <alignment horizontal="left" vertical="center"/>
    </xf>
    <xf numFmtId="0" fontId="54" fillId="39" borderId="3" xfId="0" applyFont="1" applyFill="1" applyBorder="1" applyAlignment="1">
      <alignment vertical="center"/>
    </xf>
    <xf numFmtId="0" fontId="54" fillId="39" borderId="3" xfId="0" applyFont="1" applyFill="1" applyBorder="1" applyAlignment="1">
      <alignment horizontal="left" indent="3"/>
    </xf>
    <xf numFmtId="0" fontId="54" fillId="39" borderId="3" xfId="0" applyFont="1" applyFill="1" applyBorder="1" applyAlignment="1" applyProtection="1">
      <alignment horizontal="center" vertical="center"/>
      <protection hidden="1"/>
    </xf>
    <xf numFmtId="0" fontId="54" fillId="0" borderId="3" xfId="0" applyFont="1" applyBorder="1"/>
    <xf numFmtId="9" fontId="54" fillId="39" borderId="3" xfId="49" applyFont="1" applyFill="1" applyBorder="1" applyAlignment="1" applyProtection="1">
      <alignment horizontal="center"/>
      <protection hidden="1"/>
    </xf>
    <xf numFmtId="0" fontId="54" fillId="0" borderId="0" xfId="0" applyFont="1" applyAlignment="1">
      <alignment horizontal="left" indent="1"/>
    </xf>
    <xf numFmtId="0" fontId="54" fillId="0" borderId="0" xfId="0" applyFont="1" applyAlignment="1">
      <alignment horizontal="left" indent="3"/>
    </xf>
    <xf numFmtId="0" fontId="54" fillId="0" borderId="0" xfId="0" applyFont="1" applyAlignment="1">
      <alignment wrapText="1"/>
    </xf>
    <xf numFmtId="0" fontId="127" fillId="0" borderId="120" xfId="52" applyFont="1" applyBorder="1" applyAlignment="1">
      <alignment horizontal="center"/>
    </xf>
    <xf numFmtId="39" fontId="127" fillId="0" borderId="120" xfId="1" applyNumberFormat="1" applyFont="1" applyBorder="1" applyAlignment="1">
      <alignment horizontal="center"/>
    </xf>
    <xf numFmtId="165" fontId="127" fillId="0" borderId="120" xfId="1" applyFont="1" applyBorder="1" applyAlignment="1">
      <alignment horizontal="center"/>
    </xf>
    <xf numFmtId="0" fontId="130" fillId="0" borderId="18" xfId="52" applyFont="1" applyBorder="1" applyAlignment="1">
      <alignment horizontal="left" vertical="center" wrapText="1" indent="2"/>
    </xf>
    <xf numFmtId="0" fontId="132" fillId="46" borderId="3" xfId="52" applyFont="1" applyFill="1" applyBorder="1" applyAlignment="1">
      <alignment horizontal="center" vertical="center" wrapText="1"/>
    </xf>
    <xf numFmtId="0" fontId="130" fillId="0" borderId="0" xfId="52" applyFont="1" applyAlignment="1">
      <alignment vertical="center"/>
    </xf>
    <xf numFmtId="0" fontId="130" fillId="0" borderId="0" xfId="52" applyFont="1"/>
    <xf numFmtId="0" fontId="130" fillId="0" borderId="120" xfId="52" applyFont="1" applyBorder="1"/>
    <xf numFmtId="0" fontId="51" fillId="0" borderId="0" xfId="52" applyFont="1" applyAlignment="1">
      <alignment horizontal="center" vertical="center" wrapText="1"/>
    </xf>
    <xf numFmtId="0" fontId="130" fillId="3" borderId="0" xfId="52" applyFont="1" applyFill="1"/>
    <xf numFmtId="0" fontId="130" fillId="3" borderId="0" xfId="52" applyFont="1" applyFill="1" applyAlignment="1">
      <alignment horizontal="left"/>
    </xf>
    <xf numFmtId="0" fontId="51" fillId="0" borderId="0" xfId="52" applyFont="1" applyAlignment="1">
      <alignment horizontal="left"/>
    </xf>
    <xf numFmtId="0" fontId="130" fillId="48" borderId="3" xfId="52" applyFont="1" applyFill="1" applyBorder="1" applyAlignment="1">
      <alignment horizontal="center" vertical="center"/>
    </xf>
    <xf numFmtId="0" fontId="51" fillId="48" borderId="3" xfId="52" applyFont="1" applyFill="1" applyBorder="1" applyAlignment="1">
      <alignment wrapText="1"/>
    </xf>
    <xf numFmtId="0" fontId="51" fillId="48" borderId="3" xfId="52" applyFont="1" applyFill="1" applyBorder="1"/>
    <xf numFmtId="0" fontId="130" fillId="48" borderId="58" xfId="52" applyFont="1" applyFill="1" applyBorder="1" applyAlignment="1">
      <alignment horizontal="center" vertical="center"/>
    </xf>
    <xf numFmtId="0" fontId="51" fillId="48" borderId="58" xfId="52" applyFont="1" applyFill="1" applyBorder="1"/>
    <xf numFmtId="0" fontId="51" fillId="48" borderId="27" xfId="52" applyFont="1" applyFill="1" applyBorder="1" applyAlignment="1">
      <alignment horizontal="center"/>
    </xf>
    <xf numFmtId="0" fontId="51" fillId="48" borderId="28" xfId="52" applyFont="1" applyFill="1" applyBorder="1" applyAlignment="1">
      <alignment horizontal="center"/>
    </xf>
    <xf numFmtId="2" fontId="130" fillId="48" borderId="122" xfId="52" applyNumberFormat="1" applyFont="1" applyFill="1" applyBorder="1" applyAlignment="1">
      <alignment horizontal="center" vertical="center"/>
    </xf>
    <xf numFmtId="0" fontId="51" fillId="48" borderId="122" xfId="52" applyFont="1" applyFill="1" applyBorder="1"/>
    <xf numFmtId="0" fontId="130" fillId="0" borderId="0" xfId="52" applyFont="1" applyProtection="1">
      <protection locked="0"/>
    </xf>
    <xf numFmtId="0" fontId="130" fillId="47" borderId="3" xfId="52" applyFont="1" applyFill="1" applyBorder="1" applyAlignment="1">
      <alignment horizontal="center" vertical="center"/>
    </xf>
    <xf numFmtId="0" fontId="51" fillId="47" borderId="3" xfId="52" applyFont="1" applyFill="1" applyBorder="1" applyAlignment="1">
      <alignment wrapText="1"/>
    </xf>
    <xf numFmtId="0" fontId="51" fillId="47" borderId="3" xfId="52" applyFont="1" applyFill="1" applyBorder="1"/>
    <xf numFmtId="0" fontId="130" fillId="47" borderId="122" xfId="52" applyFont="1" applyFill="1" applyBorder="1" applyAlignment="1">
      <alignment horizontal="center" vertical="center"/>
    </xf>
    <xf numFmtId="0" fontId="51" fillId="47" borderId="122" xfId="52" applyFont="1" applyFill="1" applyBorder="1"/>
    <xf numFmtId="0" fontId="130" fillId="43" borderId="3" xfId="52" applyFont="1" applyFill="1" applyBorder="1" applyAlignment="1">
      <alignment horizontal="center" vertical="center"/>
    </xf>
    <xf numFmtId="0" fontId="51" fillId="43" borderId="3" xfId="52" applyFont="1" applyFill="1" applyBorder="1" applyAlignment="1">
      <alignment wrapText="1"/>
    </xf>
    <xf numFmtId="0" fontId="51" fillId="43" borderId="3" xfId="52" applyFont="1" applyFill="1" applyBorder="1"/>
    <xf numFmtId="0" fontId="51" fillId="43" borderId="3" xfId="52" applyFont="1" applyFill="1" applyBorder="1" applyAlignment="1">
      <alignment vertical="top" wrapText="1"/>
    </xf>
    <xf numFmtId="0" fontId="130" fillId="43" borderId="58" xfId="52" applyFont="1" applyFill="1" applyBorder="1" applyAlignment="1">
      <alignment horizontal="center" vertical="center"/>
    </xf>
    <xf numFmtId="0" fontId="51" fillId="43" borderId="58" xfId="52" applyFont="1" applyFill="1" applyBorder="1"/>
    <xf numFmtId="0" fontId="51" fillId="43" borderId="27" xfId="52" applyFont="1" applyFill="1" applyBorder="1" applyAlignment="1">
      <alignment horizontal="center"/>
    </xf>
    <xf numFmtId="0" fontId="51" fillId="43" borderId="28" xfId="52" applyFont="1" applyFill="1" applyBorder="1" applyAlignment="1">
      <alignment horizontal="center"/>
    </xf>
    <xf numFmtId="0" fontId="130" fillId="43" borderId="122" xfId="52" applyFont="1" applyFill="1" applyBorder="1" applyAlignment="1">
      <alignment horizontal="center" vertical="center"/>
    </xf>
    <xf numFmtId="0" fontId="51" fillId="43" borderId="122" xfId="52" applyFont="1" applyFill="1" applyBorder="1"/>
    <xf numFmtId="0" fontId="130" fillId="49" borderId="3" xfId="52" applyFont="1" applyFill="1" applyBorder="1" applyAlignment="1">
      <alignment horizontal="center" vertical="center"/>
    </xf>
    <xf numFmtId="0" fontId="57" fillId="49" borderId="3" xfId="52" applyFont="1" applyFill="1" applyBorder="1"/>
    <xf numFmtId="0" fontId="51" fillId="49" borderId="3" xfId="52" applyFont="1" applyFill="1" applyBorder="1"/>
    <xf numFmtId="0" fontId="51" fillId="49" borderId="3" xfId="52" applyFont="1" applyFill="1" applyBorder="1" applyAlignment="1">
      <alignment wrapText="1"/>
    </xf>
    <xf numFmtId="2" fontId="130" fillId="49" borderId="122" xfId="52" applyNumberFormat="1" applyFont="1" applyFill="1" applyBorder="1" applyAlignment="1">
      <alignment horizontal="center"/>
    </xf>
    <xf numFmtId="0" fontId="51" fillId="49" borderId="122" xfId="52" applyFont="1" applyFill="1" applyBorder="1" applyAlignment="1">
      <alignment horizontal="left"/>
    </xf>
    <xf numFmtId="0" fontId="130" fillId="48" borderId="122" xfId="52" applyFont="1" applyFill="1" applyBorder="1" applyAlignment="1">
      <alignment horizontal="center"/>
    </xf>
    <xf numFmtId="0" fontId="7" fillId="3" borderId="0" xfId="41" applyFont="1" applyFill="1" applyAlignment="1">
      <alignment vertical="center"/>
    </xf>
    <xf numFmtId="0" fontId="7" fillId="3" borderId="0" xfId="41" applyFont="1" applyFill="1" applyAlignment="1">
      <alignment horizontal="left" vertical="center" wrapText="1"/>
    </xf>
    <xf numFmtId="0" fontId="36" fillId="3" borderId="0" xfId="41" applyFont="1" applyFill="1" applyAlignment="1">
      <alignment vertical="center"/>
    </xf>
    <xf numFmtId="0" fontId="36" fillId="3" borderId="0" xfId="41" applyFont="1" applyFill="1" applyAlignment="1">
      <alignment horizontal="left" vertical="center" wrapText="1"/>
    </xf>
    <xf numFmtId="0" fontId="37" fillId="3" borderId="0" xfId="41" applyFont="1" applyFill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37" fillId="2" borderId="0" xfId="0" applyFont="1" applyFill="1" applyAlignment="1">
      <alignment vertical="center" wrapText="1"/>
    </xf>
    <xf numFmtId="0" fontId="37" fillId="3" borderId="0" xfId="0" applyFont="1" applyFill="1" applyAlignment="1">
      <alignment vertical="center" wrapText="1"/>
    </xf>
    <xf numFmtId="49" fontId="36" fillId="3" borderId="5" xfId="40" applyNumberFormat="1" applyFont="1" applyFill="1" applyBorder="1" applyAlignment="1">
      <alignment horizontal="left" vertical="center" wrapText="1"/>
    </xf>
    <xf numFmtId="0" fontId="37" fillId="0" borderId="0" xfId="2" applyFont="1"/>
    <xf numFmtId="0" fontId="124" fillId="0" borderId="4" xfId="2" applyFont="1" applyBorder="1" applyAlignment="1">
      <alignment horizontal="left" vertical="center" wrapText="1" indent="5"/>
    </xf>
    <xf numFmtId="0" fontId="124" fillId="0" borderId="4" xfId="2" applyFont="1" applyBorder="1" applyAlignment="1">
      <alignment horizontal="left" vertical="center" wrapText="1" indent="3"/>
    </xf>
    <xf numFmtId="0" fontId="33" fillId="0" borderId="46" xfId="50" applyFont="1" applyBorder="1" applyAlignment="1">
      <alignment horizontal="center" vertical="center"/>
    </xf>
    <xf numFmtId="0" fontId="33" fillId="0" borderId="36" xfId="50" applyFont="1" applyBorder="1" applyAlignment="1">
      <alignment vertical="center"/>
    </xf>
    <xf numFmtId="0" fontId="13" fillId="0" borderId="37" xfId="50" quotePrefix="1" applyFont="1" applyBorder="1" applyAlignment="1">
      <alignment horizontal="center" vertical="center"/>
    </xf>
    <xf numFmtId="0" fontId="124" fillId="0" borderId="4" xfId="2" applyFont="1" applyBorder="1" applyAlignment="1">
      <alignment horizontal="left" vertical="center" wrapText="1" indent="2"/>
    </xf>
    <xf numFmtId="167" fontId="124" fillId="0" borderId="5" xfId="60" applyNumberFormat="1" applyFont="1" applyFill="1" applyBorder="1" applyAlignment="1">
      <alignment horizontal="center" vertical="center"/>
    </xf>
    <xf numFmtId="167" fontId="124" fillId="0" borderId="6" xfId="60" applyNumberFormat="1" applyFont="1" applyFill="1" applyBorder="1" applyAlignment="1">
      <alignment horizontal="center" vertical="center"/>
    </xf>
    <xf numFmtId="0" fontId="121" fillId="0" borderId="109" xfId="0" applyFont="1" applyBorder="1"/>
    <xf numFmtId="0" fontId="121" fillId="0" borderId="29" xfId="0" applyFont="1" applyBorder="1" applyAlignment="1">
      <alignment horizontal="left" indent="3"/>
    </xf>
    <xf numFmtId="0" fontId="121" fillId="0" borderId="30" xfId="0" applyFont="1" applyBorder="1" applyAlignment="1">
      <alignment horizontal="left" indent="3"/>
    </xf>
    <xf numFmtId="0" fontId="112" fillId="0" borderId="18" xfId="2" applyFont="1" applyBorder="1" applyAlignment="1">
      <alignment vertical="center"/>
    </xf>
    <xf numFmtId="167" fontId="124" fillId="0" borderId="36" xfId="60" applyNumberFormat="1" applyFont="1" applyFill="1" applyBorder="1" applyAlignment="1">
      <alignment horizontal="center" vertical="center"/>
    </xf>
    <xf numFmtId="167" fontId="124" fillId="0" borderId="37" xfId="60" applyNumberFormat="1" applyFont="1" applyFill="1" applyBorder="1" applyAlignment="1">
      <alignment horizontal="center" vertical="center"/>
    </xf>
    <xf numFmtId="167" fontId="124" fillId="0" borderId="8" xfId="60" applyNumberFormat="1" applyFont="1" applyFill="1" applyBorder="1" applyAlignment="1">
      <alignment horizontal="center" vertical="center"/>
    </xf>
    <xf numFmtId="167" fontId="124" fillId="0" borderId="33" xfId="60" applyNumberFormat="1" applyFont="1" applyFill="1" applyBorder="1" applyAlignment="1">
      <alignment horizontal="center" vertical="center"/>
    </xf>
    <xf numFmtId="167" fontId="124" fillId="0" borderId="107" xfId="60" applyNumberFormat="1" applyFont="1" applyFill="1" applyBorder="1" applyAlignment="1">
      <alignment horizontal="center" vertical="center"/>
    </xf>
    <xf numFmtId="167" fontId="124" fillId="0" borderId="46" xfId="60" applyNumberFormat="1" applyFont="1" applyFill="1" applyBorder="1" applyAlignment="1">
      <alignment horizontal="center" vertical="center"/>
    </xf>
    <xf numFmtId="167" fontId="124" fillId="0" borderId="4" xfId="60" applyNumberFormat="1" applyFont="1" applyFill="1" applyBorder="1" applyAlignment="1">
      <alignment horizontal="center" vertical="center"/>
    </xf>
    <xf numFmtId="167" fontId="124" fillId="0" borderId="7" xfId="60" applyNumberFormat="1" applyFont="1" applyFill="1" applyBorder="1" applyAlignment="1">
      <alignment horizontal="center" vertical="center"/>
    </xf>
    <xf numFmtId="167" fontId="124" fillId="0" borderId="45" xfId="60" applyNumberFormat="1" applyFont="1" applyFill="1" applyBorder="1" applyAlignment="1">
      <alignment horizontal="center" vertical="center"/>
    </xf>
    <xf numFmtId="167" fontId="124" fillId="0" borderId="47" xfId="60" applyNumberFormat="1" applyFont="1" applyFill="1" applyBorder="1" applyAlignment="1">
      <alignment horizontal="center" vertical="center"/>
    </xf>
    <xf numFmtId="167" fontId="124" fillId="0" borderId="144" xfId="60" applyNumberFormat="1" applyFont="1" applyFill="1" applyBorder="1" applyAlignment="1">
      <alignment horizontal="center" vertical="center"/>
    </xf>
    <xf numFmtId="0" fontId="124" fillId="0" borderId="45" xfId="2" applyFont="1" applyBorder="1" applyAlignment="1">
      <alignment horizontal="left" vertical="center" wrapText="1" indent="1"/>
    </xf>
    <xf numFmtId="0" fontId="124" fillId="0" borderId="47" xfId="2" applyFont="1" applyBorder="1" applyAlignment="1">
      <alignment horizontal="left" vertical="center" wrapText="1" indent="2"/>
    </xf>
    <xf numFmtId="0" fontId="124" fillId="0" borderId="47" xfId="2" applyFont="1" applyBorder="1" applyAlignment="1">
      <alignment horizontal="left" vertical="center" wrapText="1" indent="5"/>
    </xf>
    <xf numFmtId="0" fontId="124" fillId="0" borderId="144" xfId="2" applyFont="1" applyBorder="1" applyAlignment="1">
      <alignment horizontal="left" vertical="center" wrapText="1" indent="1"/>
    </xf>
    <xf numFmtId="0" fontId="124" fillId="0" borderId="45" xfId="2" applyFont="1" applyBorder="1" applyAlignment="1">
      <alignment horizontal="left" vertical="center" wrapText="1" indent="3"/>
    </xf>
    <xf numFmtId="0" fontId="124" fillId="0" borderId="47" xfId="2" applyFont="1" applyBorder="1" applyAlignment="1">
      <alignment horizontal="left" vertical="center" wrapText="1" indent="3"/>
    </xf>
    <xf numFmtId="0" fontId="124" fillId="0" borderId="144" xfId="2" applyFont="1" applyBorder="1" applyAlignment="1">
      <alignment horizontal="left" vertical="center" wrapText="1" indent="3"/>
    </xf>
    <xf numFmtId="167" fontId="124" fillId="0" borderId="34" xfId="60" applyNumberFormat="1" applyFont="1" applyFill="1" applyBorder="1" applyAlignment="1">
      <alignment horizontal="center" vertical="center"/>
    </xf>
    <xf numFmtId="167" fontId="124" fillId="0" borderId="25" xfId="60" applyNumberFormat="1" applyFont="1" applyFill="1" applyBorder="1" applyAlignment="1">
      <alignment horizontal="center" vertical="center"/>
    </xf>
    <xf numFmtId="167" fontId="124" fillId="0" borderId="31" xfId="60" applyNumberFormat="1" applyFont="1" applyFill="1" applyBorder="1" applyAlignment="1">
      <alignment horizontal="center" vertical="center"/>
    </xf>
    <xf numFmtId="167" fontId="124" fillId="0" borderId="76" xfId="60" applyNumberFormat="1" applyFont="1" applyFill="1" applyBorder="1" applyAlignment="1">
      <alignment horizontal="center" vertical="center"/>
    </xf>
    <xf numFmtId="167" fontId="124" fillId="0" borderId="54" xfId="60" applyNumberFormat="1" applyFont="1" applyFill="1" applyBorder="1" applyAlignment="1">
      <alignment horizontal="center" vertical="center"/>
    </xf>
    <xf numFmtId="0" fontId="113" fillId="55" borderId="74" xfId="2" applyFont="1" applyFill="1" applyBorder="1" applyAlignment="1">
      <alignment horizontal="center" vertical="center"/>
    </xf>
    <xf numFmtId="167" fontId="113" fillId="55" borderId="75" xfId="60" applyNumberFormat="1" applyFont="1" applyFill="1" applyBorder="1" applyAlignment="1">
      <alignment horizontal="left" vertical="center"/>
    </xf>
    <xf numFmtId="167" fontId="113" fillId="55" borderId="70" xfId="60" applyNumberFormat="1" applyFont="1" applyFill="1" applyBorder="1" applyAlignment="1">
      <alignment horizontal="left" vertical="center"/>
    </xf>
    <xf numFmtId="0" fontId="112" fillId="55" borderId="74" xfId="2" applyFont="1" applyFill="1" applyBorder="1" applyAlignment="1">
      <alignment horizontal="center" vertical="center"/>
    </xf>
    <xf numFmtId="0" fontId="124" fillId="0" borderId="46" xfId="2" applyFont="1" applyBorder="1" applyAlignment="1">
      <alignment horizontal="center" vertical="center" wrapText="1"/>
    </xf>
    <xf numFmtId="0" fontId="124" fillId="0" borderId="4" xfId="2" applyFont="1" applyBorder="1" applyAlignment="1">
      <alignment horizontal="left" vertical="center" wrapText="1" indent="1"/>
    </xf>
    <xf numFmtId="0" fontId="124" fillId="0" borderId="7" xfId="2" applyFont="1" applyBorder="1" applyAlignment="1">
      <alignment horizontal="left" vertical="center" wrapText="1" indent="1"/>
    </xf>
    <xf numFmtId="0" fontId="124" fillId="0" borderId="45" xfId="2" applyFont="1" applyBorder="1" applyAlignment="1">
      <alignment horizontal="center" vertical="center" wrapText="1"/>
    </xf>
    <xf numFmtId="0" fontId="124" fillId="0" borderId="47" xfId="2" applyFont="1" applyBorder="1" applyAlignment="1">
      <alignment horizontal="left" vertical="center" wrapText="1" indent="1"/>
    </xf>
    <xf numFmtId="0" fontId="124" fillId="0" borderId="47" xfId="2" applyFont="1" applyBorder="1" applyAlignment="1">
      <alignment horizontal="left" vertical="center" wrapText="1" indent="4"/>
    </xf>
    <xf numFmtId="0" fontId="125" fillId="0" borderId="47" xfId="2" applyFont="1" applyBorder="1" applyAlignment="1">
      <alignment horizontal="left" vertical="center" wrapText="1" indent="2"/>
    </xf>
    <xf numFmtId="0" fontId="125" fillId="3" borderId="29" xfId="2" applyFont="1" applyFill="1" applyBorder="1" applyAlignment="1">
      <alignment vertical="center" wrapText="1"/>
    </xf>
    <xf numFmtId="0" fontId="125" fillId="3" borderId="0" xfId="2" applyFont="1" applyFill="1" applyAlignment="1">
      <alignment vertical="center" wrapText="1"/>
    </xf>
    <xf numFmtId="0" fontId="125" fillId="3" borderId="109" xfId="2" applyFont="1" applyFill="1" applyBorder="1" applyAlignment="1">
      <alignment vertical="center" wrapText="1"/>
    </xf>
    <xf numFmtId="49" fontId="7" fillId="3" borderId="0" xfId="41" applyNumberFormat="1" applyFont="1" applyFill="1" applyAlignment="1">
      <alignment horizontal="center" vertical="center"/>
    </xf>
    <xf numFmtId="0" fontId="7" fillId="3" borderId="0" xfId="41" applyFont="1" applyFill="1" applyAlignment="1">
      <alignment vertical="center" wrapText="1"/>
    </xf>
    <xf numFmtId="0" fontId="7" fillId="3" borderId="0" xfId="41" applyFont="1" applyFill="1" applyAlignment="1">
      <alignment horizontal="right" vertical="center"/>
    </xf>
    <xf numFmtId="49" fontId="12" fillId="3" borderId="0" xfId="2" applyNumberFormat="1" applyFont="1" applyFill="1" applyAlignment="1">
      <alignment horizontal="right" wrapText="1"/>
    </xf>
    <xf numFmtId="0" fontId="7" fillId="3" borderId="0" xfId="41" applyFont="1" applyFill="1" applyAlignment="1">
      <alignment vertical="top"/>
    </xf>
    <xf numFmtId="0" fontId="13" fillId="3" borderId="0" xfId="2" applyFont="1" applyFill="1" applyAlignment="1">
      <alignment horizontal="right" vertical="center"/>
    </xf>
    <xf numFmtId="49" fontId="7" fillId="5" borderId="4" xfId="2" applyNumberFormat="1" applyFill="1" applyBorder="1" applyAlignment="1">
      <alignment horizontal="center" vertical="center" wrapText="1"/>
    </xf>
    <xf numFmtId="166" fontId="7" fillId="0" borderId="5" xfId="30" applyNumberFormat="1" applyFont="1" applyBorder="1" applyAlignment="1">
      <alignment horizontal="right" vertical="center" wrapText="1"/>
    </xf>
    <xf numFmtId="166" fontId="7" fillId="0" borderId="6" xfId="30" applyNumberFormat="1" applyFont="1" applyBorder="1" applyAlignment="1">
      <alignment horizontal="right" vertical="center" wrapText="1"/>
    </xf>
    <xf numFmtId="49" fontId="7" fillId="5" borderId="7" xfId="2" applyNumberFormat="1" applyFill="1" applyBorder="1" applyAlignment="1">
      <alignment horizontal="center" vertical="center" wrapText="1"/>
    </xf>
    <xf numFmtId="166" fontId="7" fillId="0" borderId="8" xfId="30" applyNumberFormat="1" applyFont="1" applyBorder="1" applyAlignment="1">
      <alignment horizontal="right" vertical="center" wrapText="1"/>
    </xf>
    <xf numFmtId="166" fontId="7" fillId="0" borderId="33" xfId="30" applyNumberFormat="1" applyFont="1" applyBorder="1" applyAlignment="1">
      <alignment horizontal="right" vertical="center" wrapText="1"/>
    </xf>
    <xf numFmtId="166" fontId="7" fillId="0" borderId="5" xfId="30" applyNumberFormat="1" applyFont="1" applyBorder="1" applyAlignment="1">
      <alignment vertical="center" wrapText="1"/>
    </xf>
    <xf numFmtId="166" fontId="7" fillId="0" borderId="5" xfId="30" applyNumberFormat="1" applyFont="1" applyBorder="1" applyAlignment="1">
      <alignment horizontal="right" wrapText="1"/>
    </xf>
    <xf numFmtId="166" fontId="7" fillId="0" borderId="5" xfId="30" applyNumberFormat="1" applyFont="1" applyFill="1" applyBorder="1" applyAlignment="1">
      <alignment horizontal="right" wrapText="1"/>
    </xf>
    <xf numFmtId="165" fontId="13" fillId="57" borderId="5" xfId="30" applyFont="1" applyFill="1" applyBorder="1" applyAlignment="1">
      <alignment horizontal="left" vertical="center" wrapText="1"/>
    </xf>
    <xf numFmtId="166" fontId="53" fillId="37" borderId="5" xfId="30" applyNumberFormat="1" applyFont="1" applyFill="1" applyBorder="1" applyAlignment="1">
      <alignment horizontal="right" wrapText="1"/>
    </xf>
    <xf numFmtId="49" fontId="7" fillId="5" borderId="4" xfId="2" applyNumberFormat="1" applyFill="1" applyBorder="1" applyAlignment="1">
      <alignment horizontal="right" vertical="center" wrapText="1"/>
    </xf>
    <xf numFmtId="49" fontId="7" fillId="5" borderId="4" xfId="2" applyNumberFormat="1" applyFill="1" applyBorder="1" applyAlignment="1">
      <alignment horizontal="right" vertical="center" wrapText="1" indent="1"/>
    </xf>
    <xf numFmtId="0" fontId="10" fillId="0" borderId="126" xfId="2" applyFont="1" applyBorder="1" applyAlignment="1">
      <alignment horizontal="right"/>
    </xf>
    <xf numFmtId="0" fontId="7" fillId="0" borderId="0" xfId="41" applyFont="1" applyAlignment="1">
      <alignment vertical="center"/>
    </xf>
    <xf numFmtId="0" fontId="10" fillId="0" borderId="0" xfId="41" applyFont="1" applyAlignment="1">
      <alignment horizontal="center" vertical="center"/>
    </xf>
    <xf numFmtId="0" fontId="39" fillId="0" borderId="0" xfId="2" applyFont="1" applyAlignment="1">
      <alignment vertical="center"/>
    </xf>
    <xf numFmtId="166" fontId="12" fillId="3" borderId="41" xfId="30" applyNumberFormat="1" applyFont="1" applyFill="1" applyBorder="1" applyAlignment="1">
      <alignment horizontal="center" vertical="center" wrapText="1"/>
    </xf>
    <xf numFmtId="166" fontId="141" fillId="56" borderId="5" xfId="30" applyNumberFormat="1" applyFont="1" applyFill="1" applyBorder="1" applyAlignment="1">
      <alignment horizontal="right" vertical="center" wrapText="1"/>
    </xf>
    <xf numFmtId="0" fontId="13" fillId="29" borderId="5" xfId="2" applyFont="1" applyFill="1" applyBorder="1" applyAlignment="1">
      <alignment vertical="center"/>
    </xf>
    <xf numFmtId="167" fontId="33" fillId="29" borderId="5" xfId="30" applyNumberFormat="1" applyFont="1" applyFill="1" applyBorder="1" applyAlignment="1">
      <alignment vertical="center"/>
    </xf>
    <xf numFmtId="0" fontId="11" fillId="50" borderId="33" xfId="2" applyFont="1" applyFill="1" applyBorder="1" applyAlignment="1">
      <alignment horizontal="center" vertical="center" wrapText="1"/>
    </xf>
    <xf numFmtId="0" fontId="11" fillId="50" borderId="8" xfId="2" applyFont="1" applyFill="1" applyBorder="1" applyAlignment="1">
      <alignment horizontal="center" vertical="center" wrapText="1"/>
    </xf>
    <xf numFmtId="165" fontId="139" fillId="57" borderId="3" xfId="30" applyFont="1" applyFill="1" applyBorder="1" applyAlignment="1">
      <alignment horizontal="left" vertical="center" wrapText="1"/>
    </xf>
    <xf numFmtId="165" fontId="139" fillId="57" borderId="40" xfId="30" applyFont="1" applyFill="1" applyBorder="1" applyAlignment="1">
      <alignment horizontal="left" vertical="center" wrapText="1"/>
    </xf>
    <xf numFmtId="165" fontId="139" fillId="57" borderId="41" xfId="30" applyFont="1" applyFill="1" applyBorder="1" applyAlignment="1">
      <alignment horizontal="left" vertical="center" wrapText="1"/>
    </xf>
    <xf numFmtId="165" fontId="139" fillId="57" borderId="42" xfId="30" applyFont="1" applyFill="1" applyBorder="1" applyAlignment="1">
      <alignment horizontal="left" vertical="center" wrapText="1"/>
    </xf>
    <xf numFmtId="49" fontId="7" fillId="5" borderId="6" xfId="2" applyNumberFormat="1" applyFill="1" applyBorder="1" applyAlignment="1">
      <alignment horizontal="left" vertical="center" wrapText="1"/>
    </xf>
    <xf numFmtId="49" fontId="7" fillId="5" borderId="33" xfId="2" applyNumberFormat="1" applyFill="1" applyBorder="1" applyAlignment="1">
      <alignment horizontal="left" vertical="center" wrapText="1"/>
    </xf>
    <xf numFmtId="165" fontId="139" fillId="57" borderId="45" xfId="30" applyFont="1" applyFill="1" applyBorder="1" applyAlignment="1">
      <alignment horizontal="left" vertical="center" wrapText="1"/>
    </xf>
    <xf numFmtId="166" fontId="7" fillId="0" borderId="47" xfId="30" applyNumberFormat="1" applyFont="1" applyBorder="1" applyAlignment="1">
      <alignment horizontal="right" vertical="center" wrapText="1"/>
    </xf>
    <xf numFmtId="166" fontId="7" fillId="0" borderId="144" xfId="30" applyNumberFormat="1" applyFont="1" applyBorder="1" applyAlignment="1">
      <alignment horizontal="right" vertical="center" wrapText="1"/>
    </xf>
    <xf numFmtId="165" fontId="139" fillId="57" borderId="46" xfId="30" applyFont="1" applyFill="1" applyBorder="1" applyAlignment="1">
      <alignment horizontal="left" vertical="center" wrapText="1"/>
    </xf>
    <xf numFmtId="165" fontId="139" fillId="57" borderId="36" xfId="30" applyFont="1" applyFill="1" applyBorder="1" applyAlignment="1">
      <alignment horizontal="left" vertical="center" wrapText="1"/>
    </xf>
    <xf numFmtId="165" fontId="139" fillId="57" borderId="37" xfId="30" applyFont="1" applyFill="1" applyBorder="1" applyAlignment="1">
      <alignment horizontal="left" vertical="center" wrapText="1"/>
    </xf>
    <xf numFmtId="166" fontId="7" fillId="0" borderId="4" xfId="30" applyNumberFormat="1" applyFont="1" applyBorder="1" applyAlignment="1">
      <alignment horizontal="right" vertical="center" wrapText="1"/>
    </xf>
    <xf numFmtId="166" fontId="7" fillId="0" borderId="7" xfId="30" applyNumberFormat="1" applyFont="1" applyBorder="1" applyAlignment="1">
      <alignment horizontal="right" vertical="center" wrapText="1"/>
    </xf>
    <xf numFmtId="49" fontId="11" fillId="57" borderId="4" xfId="2" applyNumberFormat="1" applyFont="1" applyFill="1" applyBorder="1" applyAlignment="1">
      <alignment horizontal="right" vertical="center" wrapText="1"/>
    </xf>
    <xf numFmtId="49" fontId="11" fillId="57" borderId="6" xfId="2" applyNumberFormat="1" applyFont="1" applyFill="1" applyBorder="1" applyAlignment="1">
      <alignment horizontal="left" vertical="center" wrapText="1"/>
    </xf>
    <xf numFmtId="49" fontId="7" fillId="5" borderId="7" xfId="2" applyNumberFormat="1" applyFill="1" applyBorder="1" applyAlignment="1">
      <alignment horizontal="right" vertical="center" wrapText="1" indent="1"/>
    </xf>
    <xf numFmtId="166" fontId="7" fillId="0" borderId="47" xfId="30" applyNumberFormat="1" applyFont="1" applyBorder="1" applyAlignment="1">
      <alignment vertical="center" wrapText="1"/>
    </xf>
    <xf numFmtId="165" fontId="13" fillId="57" borderId="47" xfId="30" applyFont="1" applyFill="1" applyBorder="1" applyAlignment="1">
      <alignment horizontal="left" vertical="center" wrapText="1"/>
    </xf>
    <xf numFmtId="166" fontId="53" fillId="37" borderId="47" xfId="30" applyNumberFormat="1" applyFont="1" applyFill="1" applyBorder="1" applyAlignment="1">
      <alignment horizontal="right" wrapText="1"/>
    </xf>
    <xf numFmtId="166" fontId="7" fillId="0" borderId="47" xfId="30" applyNumberFormat="1" applyFont="1" applyBorder="1" applyAlignment="1">
      <alignment horizontal="right" wrapText="1"/>
    </xf>
    <xf numFmtId="166" fontId="7" fillId="0" borderId="144" xfId="30" applyNumberFormat="1" applyFont="1" applyBorder="1" applyAlignment="1">
      <alignment horizontal="right" wrapText="1"/>
    </xf>
    <xf numFmtId="166" fontId="7" fillId="0" borderId="4" xfId="30" applyNumberFormat="1" applyFont="1" applyBorder="1" applyAlignment="1">
      <alignment vertical="center" wrapText="1"/>
    </xf>
    <xf numFmtId="165" fontId="13" fillId="57" borderId="4" xfId="30" applyFont="1" applyFill="1" applyBorder="1" applyAlignment="1">
      <alignment horizontal="left" vertical="center" wrapText="1"/>
    </xf>
    <xf numFmtId="165" fontId="13" fillId="57" borderId="6" xfId="30" applyFont="1" applyFill="1" applyBorder="1" applyAlignment="1">
      <alignment horizontal="left" vertical="center" wrapText="1"/>
    </xf>
    <xf numFmtId="166" fontId="53" fillId="37" borderId="4" xfId="30" applyNumberFormat="1" applyFont="1" applyFill="1" applyBorder="1" applyAlignment="1">
      <alignment horizontal="right" wrapText="1"/>
    </xf>
    <xf numFmtId="166" fontId="53" fillId="37" borderId="6" xfId="30" applyNumberFormat="1" applyFont="1" applyFill="1" applyBorder="1" applyAlignment="1">
      <alignment horizontal="right" wrapText="1"/>
    </xf>
    <xf numFmtId="166" fontId="7" fillId="0" borderId="4" xfId="30" applyNumberFormat="1" applyFont="1" applyBorder="1" applyAlignment="1">
      <alignment horizontal="right" wrapText="1"/>
    </xf>
    <xf numFmtId="166" fontId="7" fillId="0" borderId="7" xfId="30" applyNumberFormat="1" applyFont="1" applyBorder="1" applyAlignment="1">
      <alignment horizontal="right" wrapText="1"/>
    </xf>
    <xf numFmtId="166" fontId="7" fillId="0" borderId="8" xfId="30" applyNumberFormat="1" applyFont="1" applyBorder="1" applyAlignment="1">
      <alignment horizontal="right" wrapText="1"/>
    </xf>
    <xf numFmtId="166" fontId="141" fillId="56" borderId="3" xfId="30" applyNumberFormat="1" applyFont="1" applyFill="1" applyBorder="1" applyAlignment="1">
      <alignment horizontal="right" vertical="center" wrapText="1"/>
    </xf>
    <xf numFmtId="166" fontId="141" fillId="56" borderId="40" xfId="30" applyNumberFormat="1" applyFont="1" applyFill="1" applyBorder="1" applyAlignment="1">
      <alignment horizontal="right" vertical="center" wrapText="1"/>
    </xf>
    <xf numFmtId="166" fontId="141" fillId="56" borderId="41" xfId="30" applyNumberFormat="1" applyFont="1" applyFill="1" applyBorder="1" applyAlignment="1">
      <alignment horizontal="right" vertical="center" wrapText="1"/>
    </xf>
    <xf numFmtId="166" fontId="141" fillId="56" borderId="42" xfId="30" applyNumberFormat="1" applyFont="1" applyFill="1" applyBorder="1" applyAlignment="1">
      <alignment horizontal="right" vertical="center" wrapText="1"/>
    </xf>
    <xf numFmtId="166" fontId="53" fillId="37" borderId="45" xfId="30" applyNumberFormat="1" applyFont="1" applyFill="1" applyBorder="1" applyAlignment="1">
      <alignment horizontal="right" wrapText="1"/>
    </xf>
    <xf numFmtId="166" fontId="7" fillId="0" borderId="47" xfId="30" applyNumberFormat="1" applyFont="1" applyFill="1" applyBorder="1" applyAlignment="1">
      <alignment horizontal="right" wrapText="1"/>
    </xf>
    <xf numFmtId="166" fontId="53" fillId="37" borderId="144" xfId="30" applyNumberFormat="1" applyFont="1" applyFill="1" applyBorder="1" applyAlignment="1">
      <alignment horizontal="right" wrapText="1"/>
    </xf>
    <xf numFmtId="166" fontId="53" fillId="37" borderId="46" xfId="30" applyNumberFormat="1" applyFont="1" applyFill="1" applyBorder="1" applyAlignment="1">
      <alignment horizontal="right" wrapText="1"/>
    </xf>
    <xf numFmtId="166" fontId="53" fillId="37" borderId="36" xfId="30" applyNumberFormat="1" applyFont="1" applyFill="1" applyBorder="1" applyAlignment="1">
      <alignment horizontal="right" wrapText="1"/>
    </xf>
    <xf numFmtId="166" fontId="53" fillId="37" borderId="37" xfId="30" applyNumberFormat="1" applyFont="1" applyFill="1" applyBorder="1" applyAlignment="1">
      <alignment horizontal="right" wrapText="1"/>
    </xf>
    <xf numFmtId="166" fontId="7" fillId="0" borderId="4" xfId="30" applyNumberFormat="1" applyFont="1" applyFill="1" applyBorder="1" applyAlignment="1">
      <alignment horizontal="right" wrapText="1"/>
    </xf>
    <xf numFmtId="166" fontId="53" fillId="37" borderId="7" xfId="30" applyNumberFormat="1" applyFont="1" applyFill="1" applyBorder="1" applyAlignment="1">
      <alignment horizontal="right" wrapText="1"/>
    </xf>
    <xf numFmtId="166" fontId="53" fillId="37" borderId="8" xfId="30" applyNumberFormat="1" applyFont="1" applyFill="1" applyBorder="1" applyAlignment="1">
      <alignment horizontal="right" wrapText="1"/>
    </xf>
    <xf numFmtId="166" fontId="53" fillId="37" borderId="33" xfId="30" applyNumberFormat="1" applyFont="1" applyFill="1" applyBorder="1" applyAlignment="1">
      <alignment horizontal="right" wrapText="1"/>
    </xf>
    <xf numFmtId="166" fontId="12" fillId="3" borderId="3" xfId="30" applyNumberFormat="1" applyFont="1" applyFill="1" applyBorder="1" applyAlignment="1">
      <alignment horizontal="center" vertical="center" wrapText="1"/>
    </xf>
    <xf numFmtId="166" fontId="12" fillId="3" borderId="40" xfId="30" applyNumberFormat="1" applyFont="1" applyFill="1" applyBorder="1" applyAlignment="1">
      <alignment horizontal="center" vertical="center" wrapText="1"/>
    </xf>
    <xf numFmtId="166" fontId="12" fillId="3" borderId="42" xfId="30" applyNumberFormat="1" applyFont="1" applyFill="1" applyBorder="1" applyAlignment="1">
      <alignment horizontal="center" vertical="center" wrapText="1"/>
    </xf>
    <xf numFmtId="49" fontId="33" fillId="5" borderId="51" xfId="2" applyNumberFormat="1" applyFont="1" applyFill="1" applyBorder="1" applyAlignment="1">
      <alignment horizontal="center" vertical="center" wrapText="1"/>
    </xf>
    <xf numFmtId="49" fontId="33" fillId="5" borderId="51" xfId="2" applyNumberFormat="1" applyFont="1" applyFill="1" applyBorder="1" applyAlignment="1">
      <alignment horizontal="left" vertical="center" wrapText="1"/>
    </xf>
    <xf numFmtId="4" fontId="33" fillId="5" borderId="51" xfId="2" applyNumberFormat="1" applyFont="1" applyFill="1" applyBorder="1" applyAlignment="1">
      <alignment horizontal="center" vertical="center" wrapText="1"/>
    </xf>
    <xf numFmtId="49" fontId="33" fillId="5" borderId="75" xfId="2" applyNumberFormat="1" applyFont="1" applyFill="1" applyBorder="1" applyAlignment="1">
      <alignment horizontal="center" vertical="center" wrapText="1"/>
    </xf>
    <xf numFmtId="49" fontId="33" fillId="5" borderId="75" xfId="2" applyNumberFormat="1" applyFont="1" applyFill="1" applyBorder="1" applyAlignment="1">
      <alignment horizontal="left" vertical="center" wrapText="1"/>
    </xf>
    <xf numFmtId="4" fontId="33" fillId="5" borderId="75" xfId="2" applyNumberFormat="1" applyFont="1" applyFill="1" applyBorder="1" applyAlignment="1">
      <alignment horizontal="center" vertical="center" wrapText="1"/>
    </xf>
    <xf numFmtId="0" fontId="13" fillId="29" borderId="46" xfId="2" applyFont="1" applyFill="1" applyBorder="1" applyAlignment="1">
      <alignment horizontal="center" vertical="center"/>
    </xf>
    <xf numFmtId="0" fontId="13" fillId="29" borderId="36" xfId="2" applyFont="1" applyFill="1" applyBorder="1" applyAlignment="1">
      <alignment vertical="center"/>
    </xf>
    <xf numFmtId="167" fontId="33" fillId="29" borderId="36" xfId="30" applyNumberFormat="1" applyFont="1" applyFill="1" applyBorder="1" applyAlignment="1">
      <alignment vertical="center"/>
    </xf>
    <xf numFmtId="167" fontId="33" fillId="29" borderId="37" xfId="30" applyNumberFormat="1" applyFont="1" applyFill="1" applyBorder="1" applyAlignment="1">
      <alignment vertical="center"/>
    </xf>
    <xf numFmtId="0" fontId="13" fillId="29" borderId="4" xfId="2" applyFont="1" applyFill="1" applyBorder="1" applyAlignment="1">
      <alignment horizontal="center" vertical="center"/>
    </xf>
    <xf numFmtId="167" fontId="33" fillId="29" borderId="6" xfId="30" applyNumberFormat="1" applyFont="1" applyFill="1" applyBorder="1" applyAlignment="1">
      <alignment vertical="center"/>
    </xf>
    <xf numFmtId="0" fontId="13" fillId="29" borderId="7" xfId="2" applyFont="1" applyFill="1" applyBorder="1" applyAlignment="1">
      <alignment horizontal="center" vertical="center"/>
    </xf>
    <xf numFmtId="0" fontId="13" fillId="29" borderId="8" xfId="2" applyFont="1" applyFill="1" applyBorder="1" applyAlignment="1">
      <alignment vertical="center"/>
    </xf>
    <xf numFmtId="167" fontId="33" fillId="29" borderId="8" xfId="30" applyNumberFormat="1" applyFont="1" applyFill="1" applyBorder="1" applyAlignment="1">
      <alignment vertical="center"/>
    </xf>
    <xf numFmtId="167" fontId="33" fillId="29" borderId="33" xfId="30" applyNumberFormat="1" applyFont="1" applyFill="1" applyBorder="1" applyAlignment="1">
      <alignment vertical="center"/>
    </xf>
    <xf numFmtId="166" fontId="11" fillId="50" borderId="3" xfId="30" applyNumberFormat="1" applyFont="1" applyFill="1" applyBorder="1" applyAlignment="1">
      <alignment horizontal="right" vertical="center" wrapText="1"/>
    </xf>
    <xf numFmtId="166" fontId="11" fillId="50" borderId="40" xfId="30" applyNumberFormat="1" applyFont="1" applyFill="1" applyBorder="1" applyAlignment="1">
      <alignment horizontal="right" vertical="center" wrapText="1"/>
    </xf>
    <xf numFmtId="166" fontId="11" fillId="50" borderId="41" xfId="30" applyNumberFormat="1" applyFont="1" applyFill="1" applyBorder="1" applyAlignment="1">
      <alignment horizontal="right" vertical="center" wrapText="1"/>
    </xf>
    <xf numFmtId="166" fontId="11" fillId="50" borderId="42" xfId="30" applyNumberFormat="1" applyFont="1" applyFill="1" applyBorder="1" applyAlignment="1">
      <alignment horizontal="right" vertical="center" wrapText="1"/>
    </xf>
    <xf numFmtId="0" fontId="37" fillId="0" borderId="125" xfId="2" applyFont="1" applyBorder="1" applyAlignment="1">
      <alignment horizontal="right"/>
    </xf>
    <xf numFmtId="0" fontId="37" fillId="2" borderId="0" xfId="2" applyFont="1" applyFill="1" applyAlignment="1">
      <alignment horizontal="center" wrapText="1"/>
    </xf>
    <xf numFmtId="0" fontId="37" fillId="2" borderId="0" xfId="2" applyFont="1" applyFill="1" applyAlignment="1">
      <alignment horizontal="center"/>
    </xf>
    <xf numFmtId="0" fontId="36" fillId="3" borderId="0" xfId="0" applyFont="1" applyFill="1"/>
    <xf numFmtId="49" fontId="37" fillId="0" borderId="0" xfId="0" applyNumberFormat="1" applyFont="1" applyAlignment="1">
      <alignment horizontal="right" wrapText="1"/>
    </xf>
    <xf numFmtId="0" fontId="36" fillId="3" borderId="0" xfId="41" applyFont="1" applyFill="1" applyAlignment="1">
      <alignment vertical="top"/>
    </xf>
    <xf numFmtId="0" fontId="37" fillId="3" borderId="0" xfId="0" applyFont="1" applyFill="1" applyAlignment="1">
      <alignment horizontal="right" vertical="center"/>
    </xf>
    <xf numFmtId="0" fontId="36" fillId="3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6" fillId="3" borderId="0" xfId="40" applyFont="1" applyFill="1"/>
    <xf numFmtId="49" fontId="36" fillId="3" borderId="4" xfId="40" applyNumberFormat="1" applyFont="1" applyFill="1" applyBorder="1" applyAlignment="1">
      <alignment horizontal="left" vertical="center" wrapText="1"/>
    </xf>
    <xf numFmtId="166" fontId="36" fillId="3" borderId="5" xfId="1" applyNumberFormat="1" applyFont="1" applyFill="1" applyBorder="1" applyAlignment="1">
      <alignment horizontal="right" wrapText="1"/>
    </xf>
    <xf numFmtId="166" fontId="36" fillId="3" borderId="6" xfId="1" applyNumberFormat="1" applyFont="1" applyFill="1" applyBorder="1" applyAlignment="1">
      <alignment horizontal="right" wrapText="1"/>
    </xf>
    <xf numFmtId="49" fontId="36" fillId="3" borderId="5" xfId="40" applyNumberFormat="1" applyFont="1" applyFill="1" applyBorder="1" applyAlignment="1">
      <alignment vertical="center" wrapText="1"/>
    </xf>
    <xf numFmtId="0" fontId="142" fillId="56" borderId="3" xfId="2" applyFont="1" applyFill="1" applyBorder="1" applyAlignment="1">
      <alignment horizontal="center" vertical="center" wrapText="1"/>
    </xf>
    <xf numFmtId="49" fontId="37" fillId="50" borderId="4" xfId="40" applyNumberFormat="1" applyFont="1" applyFill="1" applyBorder="1" applyAlignment="1">
      <alignment horizontal="left" vertical="center" wrapText="1"/>
    </xf>
    <xf numFmtId="49" fontId="37" fillId="59" borderId="5" xfId="0" applyNumberFormat="1" applyFont="1" applyFill="1" applyBorder="1" applyAlignment="1">
      <alignment horizontal="left" vertical="center" wrapText="1"/>
    </xf>
    <xf numFmtId="166" fontId="37" fillId="59" borderId="5" xfId="1" applyNumberFormat="1" applyFont="1" applyFill="1" applyBorder="1" applyAlignment="1">
      <alignment horizontal="left" wrapText="1"/>
    </xf>
    <xf numFmtId="166" fontId="37" fillId="59" borderId="6" xfId="1" applyNumberFormat="1" applyFont="1" applyFill="1" applyBorder="1" applyAlignment="1">
      <alignment horizontal="left" wrapText="1"/>
    </xf>
    <xf numFmtId="166" fontId="142" fillId="58" borderId="5" xfId="1" applyNumberFormat="1" applyFont="1" applyFill="1" applyBorder="1" applyAlignment="1">
      <alignment vertical="center" wrapText="1"/>
    </xf>
    <xf numFmtId="166" fontId="142" fillId="58" borderId="6" xfId="1" applyNumberFormat="1" applyFont="1" applyFill="1" applyBorder="1" applyAlignment="1">
      <alignment vertical="center" wrapText="1"/>
    </xf>
    <xf numFmtId="0" fontId="12" fillId="0" borderId="125" xfId="2" applyFont="1" applyBorder="1" applyAlignment="1">
      <alignment horizontal="right"/>
    </xf>
    <xf numFmtId="0" fontId="33" fillId="0" borderId="0" xfId="0" applyFont="1"/>
    <xf numFmtId="0" fontId="138" fillId="2" borderId="0" xfId="2" applyFont="1" applyFill="1" applyAlignment="1">
      <alignment horizontal="center"/>
    </xf>
    <xf numFmtId="49" fontId="10" fillId="0" borderId="18" xfId="0" applyNumberFormat="1" applyFont="1" applyBorder="1" applyAlignment="1">
      <alignment vertical="center" wrapText="1"/>
    </xf>
    <xf numFmtId="0" fontId="144" fillId="3" borderId="0" xfId="0" applyFont="1" applyFill="1" applyAlignment="1">
      <alignment horizontal="right" vertical="center"/>
    </xf>
    <xf numFmtId="0" fontId="33" fillId="3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3" fillId="3" borderId="0" xfId="0" applyFont="1" applyFill="1"/>
    <xf numFmtId="49" fontId="7" fillId="5" borderId="4" xfId="0" applyNumberFormat="1" applyFont="1" applyFill="1" applyBorder="1" applyAlignment="1">
      <alignment horizontal="left" vertical="center" wrapText="1"/>
    </xf>
    <xf numFmtId="49" fontId="7" fillId="5" borderId="5" xfId="0" applyNumberFormat="1" applyFont="1" applyFill="1" applyBorder="1" applyAlignment="1">
      <alignment horizontal="left" vertical="center" wrapText="1"/>
    </xf>
    <xf numFmtId="166" fontId="7" fillId="3" borderId="5" xfId="1" applyNumberFormat="1" applyFont="1" applyFill="1" applyBorder="1" applyAlignment="1">
      <alignment horizontal="right" wrapText="1"/>
    </xf>
    <xf numFmtId="166" fontId="7" fillId="3" borderId="6" xfId="1" applyNumberFormat="1" applyFont="1" applyFill="1" applyBorder="1" applyAlignment="1">
      <alignment horizontal="right" wrapText="1"/>
    </xf>
    <xf numFmtId="166" fontId="7" fillId="0" borderId="5" xfId="1" applyNumberFormat="1" applyFont="1" applyBorder="1" applyAlignment="1">
      <alignment horizontal="right" wrapText="1"/>
    </xf>
    <xf numFmtId="0" fontId="96" fillId="56" borderId="3" xfId="2" applyFont="1" applyFill="1" applyBorder="1" applyAlignment="1">
      <alignment horizontal="center" vertical="center" wrapText="1"/>
    </xf>
    <xf numFmtId="166" fontId="13" fillId="50" borderId="36" xfId="1" applyNumberFormat="1" applyFont="1" applyFill="1" applyBorder="1" applyAlignment="1">
      <alignment horizontal="right" wrapText="1"/>
    </xf>
    <xf numFmtId="166" fontId="13" fillId="50" borderId="37" xfId="1" applyNumberFormat="1" applyFont="1" applyFill="1" applyBorder="1" applyAlignment="1">
      <alignment horizontal="right" wrapText="1"/>
    </xf>
    <xf numFmtId="166" fontId="145" fillId="56" borderId="8" xfId="1" applyNumberFormat="1" applyFont="1" applyFill="1" applyBorder="1" applyAlignment="1">
      <alignment horizontal="center" vertical="center" wrapText="1"/>
    </xf>
    <xf numFmtId="166" fontId="145" fillId="56" borderId="33" xfId="1" applyNumberFormat="1" applyFont="1" applyFill="1" applyBorder="1" applyAlignment="1">
      <alignment horizontal="center" vertical="center" wrapText="1"/>
    </xf>
    <xf numFmtId="49" fontId="7" fillId="5" borderId="25" xfId="0" applyNumberFormat="1" applyFont="1" applyFill="1" applyBorder="1" applyAlignment="1">
      <alignment horizontal="left" vertical="center" wrapText="1" indent="1"/>
    </xf>
    <xf numFmtId="49" fontId="7" fillId="5" borderId="50" xfId="0" applyNumberFormat="1" applyFont="1" applyFill="1" applyBorder="1" applyAlignment="1">
      <alignment horizontal="left" vertical="center" wrapText="1" indent="1"/>
    </xf>
    <xf numFmtId="166" fontId="13" fillId="50" borderId="36" xfId="1" applyNumberFormat="1" applyFont="1" applyFill="1" applyBorder="1" applyAlignment="1">
      <alignment horizontal="center" vertical="center" wrapText="1"/>
    </xf>
    <xf numFmtId="166" fontId="136" fillId="56" borderId="8" xfId="1" applyNumberFormat="1" applyFont="1" applyFill="1" applyBorder="1" applyAlignment="1">
      <alignment horizontal="left" wrapText="1"/>
    </xf>
    <xf numFmtId="166" fontId="136" fillId="56" borderId="33" xfId="1" applyNumberFormat="1" applyFont="1" applyFill="1" applyBorder="1" applyAlignment="1">
      <alignment horizontal="left" wrapText="1"/>
    </xf>
    <xf numFmtId="0" fontId="7" fillId="3" borderId="0" xfId="53" applyFill="1" applyAlignment="1">
      <alignment vertical="center"/>
    </xf>
    <xf numFmtId="0" fontId="7" fillId="3" borderId="0" xfId="53" applyFill="1" applyAlignment="1">
      <alignment horizontal="left" vertical="center" wrapText="1"/>
    </xf>
    <xf numFmtId="0" fontId="10" fillId="2" borderId="0" xfId="54" applyFont="1" applyFill="1" applyAlignment="1">
      <alignment horizontal="center" wrapText="1"/>
    </xf>
    <xf numFmtId="49" fontId="12" fillId="0" borderId="0" xfId="0" applyNumberFormat="1" applyFont="1" applyAlignment="1">
      <alignment horizontal="right" wrapText="1"/>
    </xf>
    <xf numFmtId="0" fontId="7" fillId="3" borderId="0" xfId="53" applyFill="1" applyAlignment="1">
      <alignment vertical="top"/>
    </xf>
    <xf numFmtId="0" fontId="33" fillId="3" borderId="0" xfId="55" applyFont="1" applyFill="1"/>
    <xf numFmtId="49" fontId="7" fillId="3" borderId="4" xfId="55" applyNumberFormat="1" applyFont="1" applyFill="1" applyBorder="1" applyAlignment="1">
      <alignment horizontal="left" vertical="center" wrapText="1"/>
    </xf>
    <xf numFmtId="0" fontId="33" fillId="43" borderId="0" xfId="55" applyFont="1" applyFill="1"/>
    <xf numFmtId="49" fontId="7" fillId="3" borderId="4" xfId="55" applyNumberFormat="1" applyFont="1" applyFill="1" applyBorder="1" applyAlignment="1">
      <alignment vertical="center" wrapText="1"/>
    </xf>
    <xf numFmtId="49" fontId="13" fillId="50" borderId="4" xfId="0" applyNumberFormat="1" applyFont="1" applyFill="1" applyBorder="1" applyAlignment="1">
      <alignment horizontal="left" vertical="center" wrapText="1"/>
    </xf>
    <xf numFmtId="49" fontId="13" fillId="50" borderId="5" xfId="0" applyNumberFormat="1" applyFont="1" applyFill="1" applyBorder="1" applyAlignment="1">
      <alignment horizontal="left" vertical="center" wrapText="1"/>
    </xf>
    <xf numFmtId="166" fontId="13" fillId="50" borderId="5" xfId="1" applyNumberFormat="1" applyFont="1" applyFill="1" applyBorder="1" applyAlignment="1">
      <alignment horizontal="left" wrapText="1"/>
    </xf>
    <xf numFmtId="166" fontId="13" fillId="50" borderId="6" xfId="1" applyNumberFormat="1" applyFont="1" applyFill="1" applyBorder="1" applyAlignment="1">
      <alignment horizontal="left" wrapText="1"/>
    </xf>
    <xf numFmtId="0" fontId="96" fillId="56" borderId="143" xfId="2" applyFont="1" applyFill="1" applyBorder="1" applyAlignment="1">
      <alignment horizontal="center" vertical="center" wrapText="1"/>
    </xf>
    <xf numFmtId="0" fontId="96" fillId="56" borderId="106" xfId="2" applyFont="1" applyFill="1" applyBorder="1" applyAlignment="1">
      <alignment horizontal="center" vertical="center" wrapText="1"/>
    </xf>
    <xf numFmtId="0" fontId="0" fillId="50" borderId="0" xfId="0" applyFill="1"/>
    <xf numFmtId="166" fontId="12" fillId="37" borderId="5" xfId="1" applyNumberFormat="1" applyFont="1" applyFill="1" applyBorder="1" applyAlignment="1">
      <alignment horizontal="center" vertical="center" wrapText="1"/>
    </xf>
    <xf numFmtId="0" fontId="92" fillId="0" borderId="0" xfId="50" applyFont="1" applyAlignment="1">
      <alignment horizontal="left" vertical="center" wrapText="1" indent="13"/>
    </xf>
    <xf numFmtId="0" fontId="92" fillId="0" borderId="0" xfId="50" applyFont="1" applyAlignment="1">
      <alignment horizontal="left" vertical="center" indent="13"/>
    </xf>
    <xf numFmtId="0" fontId="75" fillId="3" borderId="19" xfId="50" applyFont="1" applyFill="1" applyBorder="1" applyAlignment="1">
      <alignment horizontal="center" vertical="center"/>
    </xf>
    <xf numFmtId="0" fontId="75" fillId="3" borderId="20" xfId="50" applyFont="1" applyFill="1" applyBorder="1" applyAlignment="1">
      <alignment horizontal="center" vertical="center"/>
    </xf>
    <xf numFmtId="0" fontId="75" fillId="3" borderId="21" xfId="50" applyFont="1" applyFill="1" applyBorder="1" applyAlignment="1">
      <alignment horizontal="center" vertical="center"/>
    </xf>
    <xf numFmtId="0" fontId="13" fillId="3" borderId="19" xfId="50" applyFont="1" applyFill="1" applyBorder="1" applyAlignment="1">
      <alignment horizontal="left" vertical="center"/>
    </xf>
    <xf numFmtId="0" fontId="13" fillId="3" borderId="20" xfId="50" applyFont="1" applyFill="1" applyBorder="1" applyAlignment="1">
      <alignment horizontal="left" vertical="center"/>
    </xf>
    <xf numFmtId="0" fontId="13" fillId="3" borderId="21" xfId="50" applyFont="1" applyFill="1" applyBorder="1" applyAlignment="1">
      <alignment horizontal="left" vertical="center"/>
    </xf>
    <xf numFmtId="0" fontId="93" fillId="0" borderId="4" xfId="50" applyFont="1" applyBorder="1" applyAlignment="1">
      <alignment horizontal="center" vertical="center"/>
    </xf>
    <xf numFmtId="0" fontId="93" fillId="0" borderId="5" xfId="50" applyFont="1" applyBorder="1" applyAlignment="1">
      <alignment horizontal="center" vertical="center"/>
    </xf>
    <xf numFmtId="0" fontId="93" fillId="0" borderId="6" xfId="50" applyFont="1" applyBorder="1" applyAlignment="1">
      <alignment horizontal="center" vertical="center"/>
    </xf>
    <xf numFmtId="0" fontId="75" fillId="0" borderId="4" xfId="50" applyFont="1" applyBorder="1" applyAlignment="1">
      <alignment horizontal="left" vertical="center"/>
    </xf>
    <xf numFmtId="0" fontId="75" fillId="0" borderId="5" xfId="50" applyFont="1" applyBorder="1" applyAlignment="1">
      <alignment horizontal="left" vertical="center"/>
    </xf>
    <xf numFmtId="0" fontId="75" fillId="0" borderId="6" xfId="50" applyFont="1" applyBorder="1" applyAlignment="1">
      <alignment horizontal="left" vertical="center"/>
    </xf>
    <xf numFmtId="49" fontId="13" fillId="5" borderId="0" xfId="2" applyNumberFormat="1" applyFont="1" applyFill="1" applyAlignment="1">
      <alignment horizontal="center" vertical="center" wrapText="1"/>
    </xf>
    <xf numFmtId="49" fontId="13" fillId="28" borderId="38" xfId="2" applyNumberFormat="1" applyFont="1" applyFill="1" applyBorder="1" applyAlignment="1">
      <alignment horizontal="center" vertical="center" wrapText="1"/>
    </xf>
    <xf numFmtId="49" fontId="13" fillId="5" borderId="29" xfId="2" applyNumberFormat="1" applyFont="1" applyFill="1" applyBorder="1" applyAlignment="1">
      <alignment horizontal="center" vertical="center" wrapText="1"/>
    </xf>
    <xf numFmtId="49" fontId="13" fillId="5" borderId="146" xfId="2" applyNumberFormat="1" applyFont="1" applyFill="1" applyBorder="1" applyAlignment="1">
      <alignment horizontal="center" vertical="center" wrapText="1"/>
    </xf>
    <xf numFmtId="49" fontId="13" fillId="5" borderId="75" xfId="2" applyNumberFormat="1" applyFont="1" applyFill="1" applyBorder="1" applyAlignment="1">
      <alignment horizontal="center" vertical="center" wrapText="1"/>
    </xf>
    <xf numFmtId="49" fontId="13" fillId="5" borderId="38" xfId="2" applyNumberFormat="1" applyFont="1" applyFill="1" applyBorder="1" applyAlignment="1">
      <alignment horizontal="center" vertical="center" wrapText="1"/>
    </xf>
    <xf numFmtId="49" fontId="13" fillId="57" borderId="40" xfId="2" applyNumberFormat="1" applyFont="1" applyFill="1" applyBorder="1" applyAlignment="1">
      <alignment horizontal="left" vertical="center" wrapText="1"/>
    </xf>
    <xf numFmtId="49" fontId="13" fillId="57" borderId="42" xfId="2" applyNumberFormat="1" applyFont="1" applyFill="1" applyBorder="1" applyAlignment="1">
      <alignment horizontal="left" vertical="center" wrapText="1"/>
    </xf>
    <xf numFmtId="0" fontId="138" fillId="2" borderId="0" xfId="2" applyFont="1" applyFill="1" applyAlignment="1">
      <alignment horizontal="center" vertical="center" wrapText="1"/>
    </xf>
    <xf numFmtId="49" fontId="140" fillId="58" borderId="40" xfId="2" applyNumberFormat="1" applyFont="1" applyFill="1" applyBorder="1" applyAlignment="1">
      <alignment horizontal="left" vertical="center" wrapText="1"/>
    </xf>
    <xf numFmtId="49" fontId="140" fillId="58" borderId="42" xfId="2" applyNumberFormat="1" applyFont="1" applyFill="1" applyBorder="1" applyAlignment="1">
      <alignment horizontal="left" vertical="center" wrapText="1"/>
    </xf>
    <xf numFmtId="0" fontId="13" fillId="50" borderId="46" xfId="2" applyFont="1" applyFill="1" applyBorder="1" applyAlignment="1">
      <alignment horizontal="center" vertical="center" wrapText="1"/>
    </xf>
    <xf numFmtId="0" fontId="13" fillId="50" borderId="36" xfId="2" applyFont="1" applyFill="1" applyBorder="1" applyAlignment="1">
      <alignment horizontal="center" vertical="center" wrapText="1"/>
    </xf>
    <xf numFmtId="0" fontId="13" fillId="50" borderId="3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left"/>
    </xf>
    <xf numFmtId="0" fontId="12" fillId="2" borderId="18" xfId="2" applyFont="1" applyFill="1" applyBorder="1" applyAlignment="1">
      <alignment horizontal="left"/>
    </xf>
    <xf numFmtId="49" fontId="13" fillId="57" borderId="46" xfId="2" applyNumberFormat="1" applyFont="1" applyFill="1" applyBorder="1" applyAlignment="1">
      <alignment horizontal="left" vertical="center" wrapText="1"/>
    </xf>
    <xf numFmtId="49" fontId="13" fillId="57" borderId="37" xfId="2" applyNumberFormat="1" applyFont="1" applyFill="1" applyBorder="1" applyAlignment="1">
      <alignment horizontal="left" vertical="center" wrapText="1"/>
    </xf>
    <xf numFmtId="49" fontId="53" fillId="5" borderId="4" xfId="2" applyNumberFormat="1" applyFont="1" applyFill="1" applyBorder="1" applyAlignment="1">
      <alignment horizontal="left" wrapText="1" indent="5"/>
    </xf>
    <xf numFmtId="49" fontId="53" fillId="5" borderId="6" xfId="2" applyNumberFormat="1" applyFont="1" applyFill="1" applyBorder="1" applyAlignment="1">
      <alignment horizontal="left" wrapText="1" indent="5"/>
    </xf>
    <xf numFmtId="49" fontId="136" fillId="3" borderId="75" xfId="2" applyNumberFormat="1" applyFont="1" applyFill="1" applyBorder="1" applyAlignment="1">
      <alignment horizontal="center" vertical="center" wrapText="1"/>
    </xf>
    <xf numFmtId="49" fontId="13" fillId="0" borderId="75" xfId="2" applyNumberFormat="1" applyFont="1" applyBorder="1" applyAlignment="1">
      <alignment horizontal="center" vertical="center" wrapText="1"/>
    </xf>
    <xf numFmtId="49" fontId="13" fillId="56" borderId="75" xfId="2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3" fillId="50" borderId="45" xfId="2" applyFont="1" applyFill="1" applyBorder="1" applyAlignment="1">
      <alignment horizontal="center" vertical="center" wrapText="1"/>
    </xf>
    <xf numFmtId="0" fontId="13" fillId="50" borderId="47" xfId="2" applyFont="1" applyFill="1" applyBorder="1" applyAlignment="1">
      <alignment horizontal="center" vertical="center" wrapText="1"/>
    </xf>
    <xf numFmtId="0" fontId="13" fillId="50" borderId="144" xfId="2" applyFont="1" applyFill="1" applyBorder="1" applyAlignment="1">
      <alignment horizontal="center" vertical="center" wrapText="1"/>
    </xf>
    <xf numFmtId="0" fontId="11" fillId="50" borderId="46" xfId="2" applyFont="1" applyFill="1" applyBorder="1" applyAlignment="1">
      <alignment horizontal="center" vertical="center" wrapText="1"/>
    </xf>
    <xf numFmtId="0" fontId="11" fillId="50" borderId="37" xfId="2" applyFont="1" applyFill="1" applyBorder="1" applyAlignment="1">
      <alignment horizontal="center" vertical="center" wrapText="1"/>
    </xf>
    <xf numFmtId="0" fontId="11" fillId="50" borderId="4" xfId="2" applyFont="1" applyFill="1" applyBorder="1" applyAlignment="1">
      <alignment horizontal="center" vertical="center" wrapText="1"/>
    </xf>
    <xf numFmtId="0" fontId="11" fillId="50" borderId="6" xfId="2" applyFont="1" applyFill="1" applyBorder="1" applyAlignment="1">
      <alignment horizontal="center" vertical="center" wrapText="1"/>
    </xf>
    <xf numFmtId="0" fontId="11" fillId="50" borderId="7" xfId="2" applyFont="1" applyFill="1" applyBorder="1" applyAlignment="1">
      <alignment horizontal="center" vertical="center" wrapText="1"/>
    </xf>
    <xf numFmtId="0" fontId="11" fillId="50" borderId="33" xfId="2" applyFont="1" applyFill="1" applyBorder="1" applyAlignment="1">
      <alignment horizontal="center" vertical="center" wrapText="1"/>
    </xf>
    <xf numFmtId="0" fontId="13" fillId="50" borderId="5" xfId="2" applyFont="1" applyFill="1" applyBorder="1" applyAlignment="1">
      <alignment horizontal="center" vertical="center" wrapText="1"/>
    </xf>
    <xf numFmtId="0" fontId="13" fillId="50" borderId="6" xfId="2" applyFont="1" applyFill="1" applyBorder="1" applyAlignment="1">
      <alignment horizontal="center" vertical="center" wrapText="1"/>
    </xf>
    <xf numFmtId="0" fontId="13" fillId="50" borderId="4" xfId="2" applyFont="1" applyFill="1" applyBorder="1" applyAlignment="1">
      <alignment horizontal="center" vertical="center" wrapText="1"/>
    </xf>
    <xf numFmtId="0" fontId="13" fillId="50" borderId="7" xfId="2" applyFont="1" applyFill="1" applyBorder="1" applyAlignment="1">
      <alignment horizontal="center" vertical="center" wrapText="1"/>
    </xf>
    <xf numFmtId="49" fontId="13" fillId="3" borderId="51" xfId="2" applyNumberFormat="1" applyFont="1" applyFill="1" applyBorder="1" applyAlignment="1">
      <alignment horizontal="center" vertical="center" wrapText="1"/>
    </xf>
    <xf numFmtId="49" fontId="13" fillId="5" borderId="40" xfId="2" applyNumberFormat="1" applyFont="1" applyFill="1" applyBorder="1" applyAlignment="1">
      <alignment horizontal="left" vertical="center" wrapText="1"/>
    </xf>
    <xf numFmtId="49" fontId="13" fillId="5" borderId="42" xfId="2" applyNumberFormat="1" applyFont="1" applyFill="1" applyBorder="1" applyAlignment="1">
      <alignment horizontal="left" vertical="center" wrapText="1"/>
    </xf>
    <xf numFmtId="49" fontId="13" fillId="50" borderId="40" xfId="2" applyNumberFormat="1" applyFont="1" applyFill="1" applyBorder="1" applyAlignment="1">
      <alignment vertical="center" wrapText="1"/>
    </xf>
    <xf numFmtId="49" fontId="13" fillId="50" borderId="42" xfId="2" applyNumberFormat="1" applyFont="1" applyFill="1" applyBorder="1" applyAlignment="1">
      <alignment vertical="center" wrapText="1"/>
    </xf>
    <xf numFmtId="49" fontId="13" fillId="57" borderId="4" xfId="2" applyNumberFormat="1" applyFont="1" applyFill="1" applyBorder="1" applyAlignment="1">
      <alignment horizontal="left" vertical="center" wrapText="1"/>
    </xf>
    <xf numFmtId="49" fontId="13" fillId="57" borderId="6" xfId="2" applyNumberFormat="1" applyFont="1" applyFill="1" applyBorder="1" applyAlignment="1">
      <alignment horizontal="left" vertical="center" wrapText="1"/>
    </xf>
    <xf numFmtId="49" fontId="140" fillId="58" borderId="5" xfId="2" applyNumberFormat="1" applyFont="1" applyFill="1" applyBorder="1" applyAlignment="1">
      <alignment horizontal="left" vertical="center" wrapText="1"/>
    </xf>
    <xf numFmtId="49" fontId="13" fillId="57" borderId="7" xfId="2" applyNumberFormat="1" applyFont="1" applyFill="1" applyBorder="1" applyAlignment="1">
      <alignment horizontal="left" vertical="center" wrapText="1"/>
    </xf>
    <xf numFmtId="49" fontId="13" fillId="57" borderId="33" xfId="2" applyNumberFormat="1" applyFont="1" applyFill="1" applyBorder="1" applyAlignment="1">
      <alignment horizontal="left" vertical="center" wrapText="1"/>
    </xf>
    <xf numFmtId="49" fontId="53" fillId="5" borderId="25" xfId="2" applyNumberFormat="1" applyFont="1" applyFill="1" applyBorder="1" applyAlignment="1">
      <alignment horizontal="left" vertical="center" wrapText="1" indent="5"/>
    </xf>
    <xf numFmtId="49" fontId="53" fillId="5" borderId="107" xfId="2" applyNumberFormat="1" applyFont="1" applyFill="1" applyBorder="1" applyAlignment="1">
      <alignment horizontal="left" vertical="center" wrapText="1" indent="5"/>
    </xf>
    <xf numFmtId="0" fontId="133" fillId="0" borderId="0" xfId="0" applyFont="1" applyAlignment="1">
      <alignment horizontal="center"/>
    </xf>
    <xf numFmtId="0" fontId="57" fillId="0" borderId="20" xfId="0" applyFont="1" applyBorder="1" applyAlignment="1">
      <alignment horizontal="center"/>
    </xf>
    <xf numFmtId="0" fontId="68" fillId="2" borderId="0" xfId="2" applyFont="1" applyFill="1" applyAlignment="1">
      <alignment horizontal="left"/>
    </xf>
    <xf numFmtId="0" fontId="57" fillId="0" borderId="44" xfId="0" applyFont="1" applyBorder="1" applyAlignment="1">
      <alignment horizontal="center"/>
    </xf>
    <xf numFmtId="0" fontId="128" fillId="48" borderId="3" xfId="0" applyFont="1" applyFill="1" applyBorder="1" applyAlignment="1">
      <alignment horizontal="center"/>
    </xf>
    <xf numFmtId="0" fontId="54" fillId="48" borderId="3" xfId="0" applyFont="1" applyFill="1" applyBorder="1" applyAlignment="1">
      <alignment horizontal="center"/>
    </xf>
    <xf numFmtId="0" fontId="51" fillId="0" borderId="0" xfId="52" applyFont="1" applyAlignment="1">
      <alignment horizontal="center"/>
    </xf>
    <xf numFmtId="0" fontId="51" fillId="47" borderId="3" xfId="52" applyFont="1" applyFill="1" applyBorder="1" applyAlignment="1">
      <alignment horizontal="center" vertical="center" textRotation="90" wrapText="1"/>
    </xf>
    <xf numFmtId="0" fontId="51" fillId="47" borderId="122" xfId="52" applyFont="1" applyFill="1" applyBorder="1" applyAlignment="1">
      <alignment horizontal="center" vertical="center" textRotation="90" wrapText="1"/>
    </xf>
    <xf numFmtId="0" fontId="51" fillId="47" borderId="3" xfId="52" applyFont="1" applyFill="1" applyBorder="1" applyAlignment="1">
      <alignment horizontal="center"/>
    </xf>
    <xf numFmtId="0" fontId="51" fillId="47" borderId="123" xfId="52" applyFont="1" applyFill="1" applyBorder="1" applyAlignment="1">
      <alignment horizontal="center"/>
    </xf>
    <xf numFmtId="0" fontId="51" fillId="47" borderId="124" xfId="52" applyFont="1" applyFill="1" applyBorder="1" applyAlignment="1">
      <alignment horizontal="center"/>
    </xf>
    <xf numFmtId="0" fontId="51" fillId="47" borderId="19" xfId="52" applyFont="1" applyFill="1" applyBorder="1" applyAlignment="1">
      <alignment horizontal="center"/>
    </xf>
    <xf numFmtId="0" fontId="51" fillId="47" borderId="21" xfId="52" applyFont="1" applyFill="1" applyBorder="1" applyAlignment="1">
      <alignment horizontal="center"/>
    </xf>
    <xf numFmtId="0" fontId="51" fillId="43" borderId="3" xfId="52" applyFont="1" applyFill="1" applyBorder="1" applyAlignment="1">
      <alignment horizontal="center" vertical="center" textRotation="88" wrapText="1"/>
    </xf>
    <xf numFmtId="0" fontId="51" fillId="43" borderId="58" xfId="52" applyFont="1" applyFill="1" applyBorder="1" applyAlignment="1">
      <alignment horizontal="center" vertical="center" textRotation="88" wrapText="1"/>
    </xf>
    <xf numFmtId="0" fontId="51" fillId="43" borderId="122" xfId="52" applyFont="1" applyFill="1" applyBorder="1" applyAlignment="1">
      <alignment horizontal="center" vertical="center" textRotation="88" wrapText="1"/>
    </xf>
    <xf numFmtId="0" fontId="51" fillId="43" borderId="3" xfId="52" applyFont="1" applyFill="1" applyBorder="1" applyAlignment="1">
      <alignment horizontal="center"/>
    </xf>
    <xf numFmtId="0" fontId="51" fillId="43" borderId="123" xfId="52" applyFont="1" applyFill="1" applyBorder="1" applyAlignment="1">
      <alignment horizontal="center"/>
    </xf>
    <xf numFmtId="0" fontId="51" fillId="43" borderId="124" xfId="52" applyFont="1" applyFill="1" applyBorder="1" applyAlignment="1">
      <alignment horizontal="center"/>
    </xf>
    <xf numFmtId="0" fontId="51" fillId="43" borderId="19" xfId="52" applyFont="1" applyFill="1" applyBorder="1" applyAlignment="1">
      <alignment horizontal="center"/>
    </xf>
    <xf numFmtId="0" fontId="51" fillId="43" borderId="21" xfId="52" applyFont="1" applyFill="1" applyBorder="1" applyAlignment="1">
      <alignment horizontal="center"/>
    </xf>
    <xf numFmtId="0" fontId="68" fillId="0" borderId="126" xfId="2" applyFont="1" applyBorder="1" applyAlignment="1">
      <alignment horizontal="right"/>
    </xf>
    <xf numFmtId="0" fontId="68" fillId="0" borderId="127" xfId="2" applyFont="1" applyBorder="1" applyAlignment="1">
      <alignment horizontal="right"/>
    </xf>
    <xf numFmtId="0" fontId="51" fillId="46" borderId="58" xfId="52" applyFont="1" applyFill="1" applyBorder="1" applyAlignment="1">
      <alignment horizontal="center" vertical="center" wrapText="1"/>
    </xf>
    <xf numFmtId="0" fontId="51" fillId="46" borderId="55" xfId="52" applyFont="1" applyFill="1" applyBorder="1" applyAlignment="1">
      <alignment horizontal="center" vertical="center" wrapText="1"/>
    </xf>
    <xf numFmtId="0" fontId="68" fillId="2" borderId="0" xfId="2" applyFont="1" applyFill="1" applyAlignment="1">
      <alignment horizontal="left" vertical="center"/>
    </xf>
    <xf numFmtId="0" fontId="51" fillId="0" borderId="0" xfId="52" applyFont="1" applyAlignment="1">
      <alignment horizontal="right" vertical="top"/>
    </xf>
    <xf numFmtId="0" fontId="51" fillId="0" borderId="44" xfId="52" applyFont="1" applyBorder="1" applyAlignment="1">
      <alignment horizontal="left" vertical="center" wrapText="1"/>
    </xf>
    <xf numFmtId="0" fontId="130" fillId="3" borderId="0" xfId="52" applyFont="1" applyFill="1" applyAlignment="1">
      <alignment horizontal="right"/>
    </xf>
    <xf numFmtId="0" fontId="130" fillId="3" borderId="121" xfId="52" applyFont="1" applyFill="1" applyBorder="1" applyAlignment="1">
      <alignment horizontal="right"/>
    </xf>
    <xf numFmtId="0" fontId="51" fillId="0" borderId="0" xfId="52" applyFont="1" applyAlignment="1">
      <alignment horizontal="left"/>
    </xf>
    <xf numFmtId="0" fontId="51" fillId="49" borderId="3" xfId="52" applyFont="1" applyFill="1" applyBorder="1" applyAlignment="1">
      <alignment horizontal="center" vertical="center" textRotation="90" wrapText="1"/>
    </xf>
    <xf numFmtId="0" fontId="51" fillId="49" borderId="122" xfId="52" applyFont="1" applyFill="1" applyBorder="1" applyAlignment="1">
      <alignment horizontal="center" vertical="center" textRotation="90" wrapText="1"/>
    </xf>
    <xf numFmtId="0" fontId="51" fillId="48" borderId="3" xfId="52" applyFont="1" applyFill="1" applyBorder="1" applyAlignment="1">
      <alignment horizontal="center"/>
    </xf>
    <xf numFmtId="0" fontId="51" fillId="48" borderId="123" xfId="52" applyFont="1" applyFill="1" applyBorder="1" applyAlignment="1">
      <alignment horizontal="center"/>
    </xf>
    <xf numFmtId="0" fontId="51" fillId="48" borderId="124" xfId="52" applyFont="1" applyFill="1" applyBorder="1" applyAlignment="1">
      <alignment horizontal="center"/>
    </xf>
    <xf numFmtId="0" fontId="51" fillId="0" borderId="29" xfId="52" applyFont="1" applyBorder="1" applyAlignment="1">
      <alignment horizontal="left"/>
    </xf>
    <xf numFmtId="0" fontId="51" fillId="48" borderId="3" xfId="52" applyFont="1" applyFill="1" applyBorder="1" applyAlignment="1">
      <alignment horizontal="center" vertical="center" textRotation="90" wrapText="1"/>
    </xf>
    <xf numFmtId="0" fontId="51" fillId="48" borderId="58" xfId="52" applyFont="1" applyFill="1" applyBorder="1" applyAlignment="1">
      <alignment horizontal="center" vertical="center" textRotation="90" wrapText="1"/>
    </xf>
    <xf numFmtId="0" fontId="51" fillId="48" borderId="122" xfId="52" applyFont="1" applyFill="1" applyBorder="1" applyAlignment="1">
      <alignment horizontal="center" vertical="center" textRotation="90" wrapText="1"/>
    </xf>
    <xf numFmtId="0" fontId="51" fillId="48" borderId="19" xfId="52" applyFont="1" applyFill="1" applyBorder="1" applyAlignment="1">
      <alignment horizontal="center"/>
    </xf>
    <xf numFmtId="0" fontId="51" fillId="48" borderId="21" xfId="52" applyFont="1" applyFill="1" applyBorder="1" applyAlignment="1">
      <alignment horizontal="center"/>
    </xf>
    <xf numFmtId="0" fontId="127" fillId="0" borderId="0" xfId="0" applyFont="1" applyAlignment="1">
      <alignment horizontal="center" vertical="top" wrapText="1"/>
    </xf>
    <xf numFmtId="0" fontId="127" fillId="0" borderId="0" xfId="0" applyFont="1" applyAlignment="1">
      <alignment horizontal="center" vertical="top"/>
    </xf>
    <xf numFmtId="0" fontId="51" fillId="46" borderId="3" xfId="52" applyFont="1" applyFill="1" applyBorder="1" applyAlignment="1">
      <alignment horizontal="center" vertical="center" wrapText="1"/>
    </xf>
    <xf numFmtId="0" fontId="51" fillId="46" borderId="58" xfId="52" applyFont="1" applyFill="1" applyBorder="1" applyAlignment="1">
      <alignment horizontal="center" vertical="center"/>
    </xf>
    <xf numFmtId="0" fontId="51" fillId="46" borderId="55" xfId="52" applyFont="1" applyFill="1" applyBorder="1" applyAlignment="1">
      <alignment horizontal="center" vertical="center"/>
    </xf>
    <xf numFmtId="0" fontId="51" fillId="46" borderId="3" xfId="52" applyFont="1" applyFill="1" applyBorder="1" applyAlignment="1">
      <alignment horizontal="center" vertical="center"/>
    </xf>
    <xf numFmtId="0" fontId="132" fillId="46" borderId="3" xfId="52" applyFont="1" applyFill="1" applyBorder="1" applyAlignment="1">
      <alignment horizontal="center" vertical="center" wrapText="1"/>
    </xf>
    <xf numFmtId="0" fontId="130" fillId="0" borderId="0" xfId="52" applyFont="1" applyAlignment="1">
      <alignment horizontal="left" vertical="center" wrapText="1" indent="4"/>
    </xf>
    <xf numFmtId="0" fontId="131" fillId="0" borderId="0" xfId="52" applyFont="1" applyAlignment="1">
      <alignment horizontal="left" indent="4"/>
    </xf>
    <xf numFmtId="0" fontId="51" fillId="49" borderId="123" xfId="52" applyFont="1" applyFill="1" applyBorder="1" applyAlignment="1">
      <alignment horizontal="center"/>
    </xf>
    <xf numFmtId="0" fontId="51" fillId="49" borderId="124" xfId="52" applyFont="1" applyFill="1" applyBorder="1" applyAlignment="1">
      <alignment horizontal="center"/>
    </xf>
    <xf numFmtId="0" fontId="51" fillId="49" borderId="3" xfId="52" applyFont="1" applyFill="1" applyBorder="1" applyAlignment="1">
      <alignment horizontal="center"/>
    </xf>
    <xf numFmtId="0" fontId="37" fillId="0" borderId="44" xfId="2" applyFont="1" applyBorder="1" applyAlignment="1">
      <alignment horizontal="center" vertical="center"/>
    </xf>
    <xf numFmtId="0" fontId="37" fillId="2" borderId="18" xfId="2" applyFont="1" applyFill="1" applyBorder="1" applyAlignment="1">
      <alignment horizontal="left"/>
    </xf>
    <xf numFmtId="0" fontId="37" fillId="3" borderId="27" xfId="48" applyFont="1" applyFill="1" applyBorder="1" applyAlignment="1">
      <alignment horizontal="center" vertical="center" wrapText="1"/>
    </xf>
    <xf numFmtId="0" fontId="37" fillId="3" borderId="44" xfId="48" applyFont="1" applyFill="1" applyBorder="1" applyAlignment="1">
      <alignment horizontal="center" vertical="center" wrapText="1"/>
    </xf>
    <xf numFmtId="0" fontId="37" fillId="3" borderId="28" xfId="48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wrapText="1"/>
    </xf>
    <xf numFmtId="0" fontId="13" fillId="2" borderId="0" xfId="2" applyFont="1" applyFill="1" applyAlignment="1">
      <alignment horizontal="center"/>
    </xf>
    <xf numFmtId="0" fontId="142" fillId="56" borderId="3" xfId="0" applyFont="1" applyFill="1" applyBorder="1" applyAlignment="1">
      <alignment horizontal="center" vertical="center" wrapText="1"/>
    </xf>
    <xf numFmtId="0" fontId="142" fillId="56" borderId="3" xfId="2" applyFont="1" applyFill="1" applyBorder="1" applyAlignment="1">
      <alignment horizontal="center" vertical="center" wrapText="1"/>
    </xf>
    <xf numFmtId="0" fontId="142" fillId="56" borderId="19" xfId="2" applyFont="1" applyFill="1" applyBorder="1" applyAlignment="1">
      <alignment horizontal="center" vertical="center" wrapText="1"/>
    </xf>
    <xf numFmtId="0" fontId="142" fillId="56" borderId="21" xfId="2" applyFont="1" applyFill="1" applyBorder="1" applyAlignment="1">
      <alignment horizontal="center" vertical="center" wrapText="1"/>
    </xf>
    <xf numFmtId="0" fontId="142" fillId="56" borderId="58" xfId="2" applyFont="1" applyFill="1" applyBorder="1" applyAlignment="1">
      <alignment horizontal="center" vertical="center" wrapText="1"/>
    </xf>
    <xf numFmtId="0" fontId="142" fillId="56" borderId="53" xfId="2" applyFont="1" applyFill="1" applyBorder="1" applyAlignment="1">
      <alignment horizontal="center" vertical="center" wrapText="1"/>
    </xf>
    <xf numFmtId="49" fontId="37" fillId="3" borderId="25" xfId="40" applyNumberFormat="1" applyFont="1" applyFill="1" applyBorder="1" applyAlignment="1">
      <alignment horizontal="center" vertical="center" wrapText="1"/>
    </xf>
    <xf numFmtId="49" fontId="37" fillId="3" borderId="26" xfId="40" applyNumberFormat="1" applyFont="1" applyFill="1" applyBorder="1" applyAlignment="1">
      <alignment horizontal="center" vertical="center" wrapText="1"/>
    </xf>
    <xf numFmtId="49" fontId="37" fillId="3" borderId="107" xfId="40" applyNumberFormat="1" applyFont="1" applyFill="1" applyBorder="1" applyAlignment="1">
      <alignment horizontal="center" vertical="center" wrapText="1"/>
    </xf>
    <xf numFmtId="49" fontId="142" fillId="58" borderId="25" xfId="0" applyNumberFormat="1" applyFont="1" applyFill="1" applyBorder="1" applyAlignment="1">
      <alignment horizontal="center" vertical="center" wrapText="1"/>
    </xf>
    <xf numFmtId="49" fontId="142" fillId="58" borderId="50" xfId="0" applyNumberFormat="1" applyFont="1" applyFill="1" applyBorder="1" applyAlignment="1">
      <alignment horizontal="center" vertical="center" wrapText="1"/>
    </xf>
    <xf numFmtId="0" fontId="13" fillId="0" borderId="44" xfId="2" applyFont="1" applyBorder="1" applyAlignment="1">
      <alignment horizontal="center"/>
    </xf>
    <xf numFmtId="49" fontId="12" fillId="5" borderId="25" xfId="0" applyNumberFormat="1" applyFont="1" applyFill="1" applyBorder="1" applyAlignment="1">
      <alignment horizontal="center" vertical="center" wrapText="1"/>
    </xf>
    <xf numFmtId="49" fontId="12" fillId="5" borderId="26" xfId="0" applyNumberFormat="1" applyFont="1" applyFill="1" applyBorder="1" applyAlignment="1">
      <alignment horizontal="center" vertical="center" wrapText="1"/>
    </xf>
    <xf numFmtId="49" fontId="12" fillId="5" borderId="107" xfId="0" applyNumberFormat="1" applyFont="1" applyFill="1" applyBorder="1" applyAlignment="1">
      <alignment horizontal="center" vertical="center" wrapText="1"/>
    </xf>
    <xf numFmtId="49" fontId="13" fillId="50" borderId="46" xfId="0" applyNumberFormat="1" applyFont="1" applyFill="1" applyBorder="1" applyAlignment="1">
      <alignment horizontal="center" vertical="center" wrapText="1"/>
    </xf>
    <xf numFmtId="49" fontId="13" fillId="50" borderId="36" xfId="0" applyNumberFormat="1" applyFont="1" applyFill="1" applyBorder="1" applyAlignment="1">
      <alignment horizontal="center" vertical="center" wrapText="1"/>
    </xf>
    <xf numFmtId="49" fontId="11" fillId="57" borderId="25" xfId="0" applyNumberFormat="1" applyFont="1" applyFill="1" applyBorder="1" applyAlignment="1">
      <alignment horizontal="center" vertical="center" wrapText="1"/>
    </xf>
    <xf numFmtId="49" fontId="11" fillId="57" borderId="50" xfId="0" applyNumberFormat="1" applyFont="1" applyFill="1" applyBorder="1" applyAlignment="1">
      <alignment horizontal="center" vertical="center" wrapText="1"/>
    </xf>
    <xf numFmtId="49" fontId="7" fillId="57" borderId="25" xfId="0" applyNumberFormat="1" applyFont="1" applyFill="1" applyBorder="1" applyAlignment="1">
      <alignment horizontal="center" vertical="center" wrapText="1"/>
    </xf>
    <xf numFmtId="49" fontId="7" fillId="57" borderId="50" xfId="0" applyNumberFormat="1" applyFont="1" applyFill="1" applyBorder="1" applyAlignment="1">
      <alignment horizontal="center" vertical="center" wrapText="1"/>
    </xf>
    <xf numFmtId="49" fontId="7" fillId="5" borderId="25" xfId="0" applyNumberFormat="1" applyFont="1" applyFill="1" applyBorder="1" applyAlignment="1">
      <alignment horizontal="left" vertical="center" wrapText="1" indent="1"/>
    </xf>
    <xf numFmtId="49" fontId="7" fillId="5" borderId="50" xfId="0" applyNumberFormat="1" applyFont="1" applyFill="1" applyBorder="1" applyAlignment="1">
      <alignment horizontal="left" vertical="center" wrapText="1" indent="1"/>
    </xf>
    <xf numFmtId="0" fontId="143" fillId="2" borderId="0" xfId="2" applyFont="1" applyFill="1" applyAlignment="1">
      <alignment horizontal="center"/>
    </xf>
    <xf numFmtId="49" fontId="13" fillId="50" borderId="46" xfId="0" applyNumberFormat="1" applyFont="1" applyFill="1" applyBorder="1" applyAlignment="1">
      <alignment horizontal="left" vertical="center" wrapText="1"/>
    </xf>
    <xf numFmtId="49" fontId="13" fillId="50" borderId="36" xfId="0" applyNumberFormat="1" applyFont="1" applyFill="1" applyBorder="1" applyAlignment="1">
      <alignment horizontal="left" vertical="center" wrapText="1"/>
    </xf>
    <xf numFmtId="166" fontId="136" fillId="56" borderId="7" xfId="1" applyNumberFormat="1" applyFont="1" applyFill="1" applyBorder="1" applyAlignment="1">
      <alignment horizontal="center" vertical="center" wrapText="1"/>
    </xf>
    <xf numFmtId="166" fontId="136" fillId="56" borderId="8" xfId="1" applyNumberFormat="1" applyFont="1" applyFill="1" applyBorder="1" applyAlignment="1">
      <alignment horizontal="center" vertical="center" wrapText="1"/>
    </xf>
    <xf numFmtId="0" fontId="136" fillId="56" borderId="3" xfId="0" applyFont="1" applyFill="1" applyBorder="1" applyAlignment="1">
      <alignment horizontal="center" vertical="center" wrapText="1"/>
    </xf>
    <xf numFmtId="0" fontId="136" fillId="56" borderId="3" xfId="2" applyFont="1" applyFill="1" applyBorder="1" applyAlignment="1">
      <alignment horizontal="center" vertical="center" wrapText="1"/>
    </xf>
    <xf numFmtId="0" fontId="136" fillId="56" borderId="19" xfId="2" applyFont="1" applyFill="1" applyBorder="1" applyAlignment="1">
      <alignment horizontal="center" vertical="center" wrapText="1"/>
    </xf>
    <xf numFmtId="0" fontId="136" fillId="56" borderId="21" xfId="2" applyFont="1" applyFill="1" applyBorder="1" applyAlignment="1">
      <alignment horizontal="center" vertical="center" wrapText="1"/>
    </xf>
    <xf numFmtId="0" fontId="96" fillId="56" borderId="58" xfId="2" applyFont="1" applyFill="1" applyBorder="1" applyAlignment="1">
      <alignment horizontal="center" vertical="center" wrapText="1"/>
    </xf>
    <xf numFmtId="0" fontId="96" fillId="56" borderId="55" xfId="2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143" fillId="2" borderId="0" xfId="54" applyFont="1" applyFill="1" applyAlignment="1">
      <alignment horizontal="center" wrapText="1"/>
    </xf>
    <xf numFmtId="0" fontId="96" fillId="56" borderId="53" xfId="2" applyFont="1" applyFill="1" applyBorder="1" applyAlignment="1">
      <alignment horizontal="center" vertical="center" wrapText="1"/>
    </xf>
    <xf numFmtId="49" fontId="136" fillId="56" borderId="31" xfId="0" applyNumberFormat="1" applyFont="1" applyFill="1" applyBorder="1" applyAlignment="1">
      <alignment horizontal="center" vertical="center" wrapText="1"/>
    </xf>
    <xf numFmtId="49" fontId="136" fillId="56" borderId="32" xfId="0" applyNumberFormat="1" applyFont="1" applyFill="1" applyBorder="1" applyAlignment="1">
      <alignment horizontal="center" vertical="center" wrapText="1"/>
    </xf>
    <xf numFmtId="0" fontId="11" fillId="43" borderId="58" xfId="2" applyFont="1" applyFill="1" applyBorder="1" applyAlignment="1">
      <alignment horizontal="center" vertical="center" wrapText="1"/>
    </xf>
    <xf numFmtId="0" fontId="11" fillId="43" borderId="53" xfId="2" applyFont="1" applyFill="1" applyBorder="1" applyAlignment="1">
      <alignment horizontal="center" vertical="center" wrapText="1"/>
    </xf>
    <xf numFmtId="0" fontId="57" fillId="3" borderId="44" xfId="40" applyFont="1" applyFill="1" applyBorder="1" applyAlignment="1">
      <alignment horizontal="center" vertical="center"/>
    </xf>
    <xf numFmtId="0" fontId="94" fillId="2" borderId="0" xfId="48" applyFont="1" applyFill="1" applyAlignment="1">
      <alignment horizontal="left" wrapText="1"/>
    </xf>
    <xf numFmtId="166" fontId="49" fillId="3" borderId="19" xfId="1" applyNumberFormat="1" applyFont="1" applyFill="1" applyBorder="1" applyAlignment="1">
      <alignment horizontal="center" vertical="center" wrapText="1"/>
    </xf>
    <xf numFmtId="166" fontId="49" fillId="3" borderId="21" xfId="1" applyNumberFormat="1" applyFont="1" applyFill="1" applyBorder="1" applyAlignment="1">
      <alignment horizontal="center" vertical="center" wrapText="1"/>
    </xf>
    <xf numFmtId="0" fontId="56" fillId="43" borderId="3" xfId="0" applyFont="1" applyFill="1" applyBorder="1" applyAlignment="1">
      <alignment horizontal="center" vertical="center" wrapText="1"/>
    </xf>
    <xf numFmtId="0" fontId="11" fillId="43" borderId="3" xfId="2" applyFont="1" applyFill="1" applyBorder="1" applyAlignment="1">
      <alignment horizontal="center" vertical="center" wrapText="1"/>
    </xf>
    <xf numFmtId="0" fontId="11" fillId="43" borderId="19" xfId="2" applyFont="1" applyFill="1" applyBorder="1" applyAlignment="1">
      <alignment horizontal="center" vertical="center" wrapText="1"/>
    </xf>
    <xf numFmtId="0" fontId="11" fillId="43" borderId="21" xfId="2" applyFont="1" applyFill="1" applyBorder="1" applyAlignment="1">
      <alignment horizontal="center" vertical="center" wrapText="1"/>
    </xf>
    <xf numFmtId="0" fontId="57" fillId="3" borderId="0" xfId="40" applyFont="1" applyFill="1" applyAlignment="1">
      <alignment horizontal="center" vertical="center"/>
    </xf>
    <xf numFmtId="0" fontId="57" fillId="3" borderId="109" xfId="40" applyFont="1" applyFill="1" applyBorder="1" applyAlignment="1">
      <alignment horizontal="center" vertical="center"/>
    </xf>
    <xf numFmtId="0" fontId="63" fillId="2" borderId="0" xfId="2" applyFont="1" applyFill="1" applyAlignment="1">
      <alignment horizontal="left"/>
    </xf>
    <xf numFmtId="0" fontId="97" fillId="2" borderId="0" xfId="48" applyFont="1" applyFill="1" applyAlignment="1">
      <alignment horizontal="center" vertical="center" wrapText="1"/>
    </xf>
    <xf numFmtId="0" fontId="116" fillId="2" borderId="0" xfId="48" applyFont="1" applyFill="1" applyAlignment="1">
      <alignment horizontal="center" vertical="center" wrapText="1"/>
    </xf>
    <xf numFmtId="0" fontId="117" fillId="3" borderId="0" xfId="41" applyFont="1" applyFill="1" applyAlignment="1">
      <alignment horizontal="center" vertical="center"/>
    </xf>
    <xf numFmtId="0" fontId="11" fillId="4" borderId="3" xfId="2" applyFont="1" applyFill="1" applyBorder="1" applyAlignment="1">
      <alignment horizontal="center" vertical="center" wrapText="1"/>
    </xf>
    <xf numFmtId="0" fontId="95" fillId="4" borderId="3" xfId="41" applyFont="1" applyFill="1" applyBorder="1" applyAlignment="1">
      <alignment horizontal="center" vertical="center" wrapText="1"/>
    </xf>
    <xf numFmtId="0" fontId="95" fillId="4" borderId="3" xfId="41" applyFont="1" applyFill="1" applyBorder="1" applyAlignment="1">
      <alignment horizontal="left" vertical="center"/>
    </xf>
    <xf numFmtId="0" fontId="13" fillId="43" borderId="31" xfId="2" applyFont="1" applyFill="1" applyBorder="1" applyAlignment="1">
      <alignment horizontal="center" vertical="center"/>
    </xf>
    <xf numFmtId="0" fontId="13" fillId="43" borderId="54" xfId="2" applyFont="1" applyFill="1" applyBorder="1" applyAlignment="1">
      <alignment horizontal="center" vertical="center"/>
    </xf>
    <xf numFmtId="0" fontId="69" fillId="2" borderId="18" xfId="2" applyFont="1" applyFill="1" applyBorder="1" applyAlignment="1">
      <alignment horizontal="right"/>
    </xf>
    <xf numFmtId="0" fontId="12" fillId="34" borderId="31" xfId="2" applyFont="1" applyFill="1" applyBorder="1" applyAlignment="1">
      <alignment horizontal="center" vertical="center"/>
    </xf>
    <xf numFmtId="0" fontId="12" fillId="34" borderId="54" xfId="2" applyFont="1" applyFill="1" applyBorder="1" applyAlignment="1">
      <alignment horizontal="center" vertical="center"/>
    </xf>
    <xf numFmtId="0" fontId="12" fillId="34" borderId="29" xfId="2" applyFont="1" applyFill="1" applyBorder="1" applyAlignment="1">
      <alignment horizontal="center" vertical="center"/>
    </xf>
    <xf numFmtId="0" fontId="12" fillId="34" borderId="0" xfId="2" applyFont="1" applyFill="1" applyAlignment="1">
      <alignment horizontal="center" vertical="center"/>
    </xf>
    <xf numFmtId="0" fontId="33" fillId="2" borderId="48" xfId="2" applyFont="1" applyFill="1" applyBorder="1" applyAlignment="1">
      <alignment vertical="center"/>
    </xf>
    <xf numFmtId="0" fontId="33" fillId="2" borderId="53" xfId="2" applyFont="1" applyFill="1" applyBorder="1" applyAlignment="1">
      <alignment vertical="center"/>
    </xf>
    <xf numFmtId="164" fontId="33" fillId="2" borderId="49" xfId="2" applyNumberFormat="1" applyFont="1" applyFill="1" applyBorder="1" applyAlignment="1">
      <alignment horizontal="center" vertical="center"/>
    </xf>
    <xf numFmtId="164" fontId="33" fillId="2" borderId="56" xfId="2" applyNumberFormat="1" applyFont="1" applyFill="1" applyBorder="1" applyAlignment="1">
      <alignment horizontal="center" vertical="center"/>
    </xf>
    <xf numFmtId="0" fontId="12" fillId="43" borderId="31" xfId="2" applyFont="1" applyFill="1" applyBorder="1" applyAlignment="1">
      <alignment horizontal="center" vertical="center"/>
    </xf>
    <xf numFmtId="0" fontId="12" fillId="43" borderId="54" xfId="2" applyFont="1" applyFill="1" applyBorder="1" applyAlignment="1">
      <alignment horizontal="center" vertical="center"/>
    </xf>
    <xf numFmtId="0" fontId="36" fillId="30" borderId="3" xfId="2" applyFont="1" applyFill="1" applyBorder="1" applyAlignment="1">
      <alignment horizontal="center" vertical="center" wrapText="1"/>
    </xf>
    <xf numFmtId="0" fontId="11" fillId="30" borderId="3" xfId="2" applyFont="1" applyFill="1" applyBorder="1" applyAlignment="1">
      <alignment horizontal="center" vertical="center"/>
    </xf>
    <xf numFmtId="0" fontId="37" fillId="30" borderId="3" xfId="2" applyFont="1" applyFill="1" applyBorder="1" applyAlignment="1">
      <alignment horizontal="center" vertical="center" wrapText="1"/>
    </xf>
    <xf numFmtId="0" fontId="37" fillId="30" borderId="3" xfId="2" applyFont="1" applyFill="1" applyBorder="1" applyAlignment="1">
      <alignment horizontal="center" vertical="center"/>
    </xf>
    <xf numFmtId="164" fontId="33" fillId="2" borderId="4" xfId="2" applyNumberFormat="1" applyFont="1" applyFill="1" applyBorder="1" applyAlignment="1">
      <alignment horizontal="center" vertical="center"/>
    </xf>
    <xf numFmtId="0" fontId="66" fillId="43" borderId="3" xfId="2" applyFont="1" applyFill="1" applyBorder="1" applyAlignment="1">
      <alignment horizontal="left" vertical="center"/>
    </xf>
    <xf numFmtId="0" fontId="33" fillId="30" borderId="3" xfId="2" applyFont="1" applyFill="1" applyBorder="1" applyAlignment="1">
      <alignment horizontal="center" vertical="center"/>
    </xf>
    <xf numFmtId="0" fontId="11" fillId="30" borderId="3" xfId="2" applyFont="1" applyFill="1" applyBorder="1" applyAlignment="1">
      <alignment horizontal="center" vertical="center" wrapText="1"/>
    </xf>
    <xf numFmtId="164" fontId="33" fillId="2" borderId="1" xfId="2" applyNumberFormat="1" applyFont="1" applyFill="1" applyBorder="1" applyAlignment="1">
      <alignment horizontal="center" vertical="center"/>
    </xf>
    <xf numFmtId="0" fontId="47" fillId="2" borderId="0" xfId="2" applyFont="1" applyFill="1" applyAlignment="1">
      <alignment horizontal="center" wrapText="1"/>
    </xf>
    <xf numFmtId="0" fontId="64" fillId="0" borderId="19" xfId="2" applyFont="1" applyBorder="1" applyAlignment="1">
      <alignment horizontal="center" vertical="center"/>
    </xf>
    <xf numFmtId="0" fontId="64" fillId="0" borderId="20" xfId="2" applyFont="1" applyBorder="1" applyAlignment="1">
      <alignment horizontal="center" vertical="center"/>
    </xf>
    <xf numFmtId="0" fontId="64" fillId="0" borderId="21" xfId="2" applyFont="1" applyBorder="1" applyAlignment="1">
      <alignment horizontal="center" vertical="center"/>
    </xf>
    <xf numFmtId="0" fontId="8" fillId="2" borderId="0" xfId="2" applyFont="1" applyFill="1" applyAlignment="1">
      <alignment horizontal="right"/>
    </xf>
    <xf numFmtId="0" fontId="62" fillId="2" borderId="0" xfId="2" applyFont="1" applyFill="1" applyAlignment="1">
      <alignment horizontal="left"/>
    </xf>
    <xf numFmtId="0" fontId="66" fillId="0" borderId="126" xfId="2" applyFont="1" applyBorder="1" applyAlignment="1">
      <alignment horizontal="right"/>
    </xf>
    <xf numFmtId="0" fontId="66" fillId="0" borderId="127" xfId="2" applyFont="1" applyBorder="1" applyAlignment="1">
      <alignment horizontal="right"/>
    </xf>
    <xf numFmtId="0" fontId="90" fillId="2" borderId="0" xfId="2" applyFont="1" applyFill="1" applyAlignment="1">
      <alignment horizontal="center" wrapText="1"/>
    </xf>
    <xf numFmtId="0" fontId="63" fillId="43" borderId="3" xfId="2" applyFont="1" applyFill="1" applyBorder="1" applyAlignment="1">
      <alignment horizontal="left" vertical="center"/>
    </xf>
    <xf numFmtId="0" fontId="33" fillId="32" borderId="58" xfId="2" applyFont="1" applyFill="1" applyBorder="1" applyAlignment="1">
      <alignment horizontal="center" vertical="center" wrapText="1"/>
    </xf>
    <xf numFmtId="0" fontId="33" fillId="32" borderId="59" xfId="2" applyFont="1" applyFill="1" applyBorder="1" applyAlignment="1">
      <alignment horizontal="center" vertical="center" wrapText="1"/>
    </xf>
    <xf numFmtId="0" fontId="33" fillId="32" borderId="55" xfId="2" applyFont="1" applyFill="1" applyBorder="1" applyAlignment="1">
      <alignment horizontal="center" vertical="center" wrapText="1"/>
    </xf>
    <xf numFmtId="0" fontId="13" fillId="32" borderId="27" xfId="2" applyFont="1" applyFill="1" applyBorder="1" applyAlignment="1">
      <alignment horizontal="center" vertical="center"/>
    </xf>
    <xf numFmtId="0" fontId="13" fillId="32" borderId="44" xfId="2" applyFont="1" applyFill="1" applyBorder="1" applyAlignment="1">
      <alignment horizontal="center" vertical="center"/>
    </xf>
    <xf numFmtId="0" fontId="13" fillId="32" borderId="28" xfId="2" applyFont="1" applyFill="1" applyBorder="1" applyAlignment="1">
      <alignment horizontal="center" vertical="center"/>
    </xf>
    <xf numFmtId="0" fontId="13" fillId="32" borderId="34" xfId="2" applyFont="1" applyFill="1" applyBorder="1" applyAlignment="1">
      <alignment horizontal="center" vertical="center"/>
    </xf>
    <xf numFmtId="0" fontId="13" fillId="32" borderId="35" xfId="2" applyFont="1" applyFill="1" applyBorder="1" applyAlignment="1">
      <alignment horizontal="center" vertical="center"/>
    </xf>
    <xf numFmtId="0" fontId="13" fillId="32" borderId="76" xfId="2" applyFont="1" applyFill="1" applyBorder="1" applyAlignment="1">
      <alignment horizontal="center" vertical="center"/>
    </xf>
    <xf numFmtId="0" fontId="13" fillId="32" borderId="5" xfId="2" applyFont="1" applyFill="1" applyBorder="1" applyAlignment="1">
      <alignment horizontal="center" vertical="center"/>
    </xf>
    <xf numFmtId="0" fontId="13" fillId="32" borderId="5" xfId="2" applyFont="1" applyFill="1" applyBorder="1" applyAlignment="1">
      <alignment horizontal="center" vertical="center" wrapText="1"/>
    </xf>
    <xf numFmtId="0" fontId="13" fillId="32" borderId="6" xfId="2" applyFont="1" applyFill="1" applyBorder="1" applyAlignment="1">
      <alignment horizontal="center" vertical="center"/>
    </xf>
    <xf numFmtId="0" fontId="33" fillId="32" borderId="49" xfId="2" applyFont="1" applyFill="1" applyBorder="1" applyAlignment="1">
      <alignment horizontal="center" vertical="center" textRotation="90" wrapText="1"/>
    </xf>
    <xf numFmtId="0" fontId="33" fillId="32" borderId="71" xfId="2" applyFont="1" applyFill="1" applyBorder="1" applyAlignment="1">
      <alignment horizontal="center" vertical="center" textRotation="90" wrapText="1"/>
    </xf>
    <xf numFmtId="0" fontId="38" fillId="0" borderId="44" xfId="2" applyFont="1" applyBorder="1" applyAlignment="1">
      <alignment vertical="center" wrapText="1"/>
    </xf>
    <xf numFmtId="0" fontId="66" fillId="2" borderId="0" xfId="2" applyFont="1" applyFill="1" applyAlignment="1">
      <alignment horizontal="left"/>
    </xf>
    <xf numFmtId="164" fontId="13" fillId="31" borderId="19" xfId="2" applyNumberFormat="1" applyFont="1" applyFill="1" applyBorder="1" applyAlignment="1">
      <alignment horizontal="left" vertical="center" wrapText="1"/>
    </xf>
    <xf numFmtId="164" fontId="13" fillId="31" borderId="20" xfId="2" applyNumberFormat="1" applyFont="1" applyFill="1" applyBorder="1" applyAlignment="1">
      <alignment horizontal="left" vertical="center" wrapText="1"/>
    </xf>
    <xf numFmtId="164" fontId="13" fillId="31" borderId="21" xfId="2" applyNumberFormat="1" applyFont="1" applyFill="1" applyBorder="1" applyAlignment="1">
      <alignment horizontal="left" vertical="center" wrapText="1"/>
    </xf>
    <xf numFmtId="0" fontId="65" fillId="2" borderId="0" xfId="2" applyFont="1" applyFill="1" applyAlignment="1">
      <alignment horizontal="center" wrapText="1"/>
    </xf>
    <xf numFmtId="0" fontId="39" fillId="2" borderId="18" xfId="2" applyFont="1" applyFill="1" applyBorder="1" applyAlignment="1">
      <alignment horizontal="center"/>
    </xf>
    <xf numFmtId="0" fontId="69" fillId="0" borderId="20" xfId="2" applyFont="1" applyBorder="1" applyAlignment="1">
      <alignment horizontal="right"/>
    </xf>
    <xf numFmtId="0" fontId="33" fillId="30" borderId="61" xfId="2" applyFont="1" applyFill="1" applyBorder="1" applyAlignment="1">
      <alignment horizontal="center" vertical="center"/>
    </xf>
    <xf numFmtId="0" fontId="33" fillId="30" borderId="62" xfId="2" applyFont="1" applyFill="1" applyBorder="1" applyAlignment="1">
      <alignment horizontal="center" vertical="center"/>
    </xf>
    <xf numFmtId="0" fontId="33" fillId="30" borderId="63" xfId="2" applyFont="1" applyFill="1" applyBorder="1" applyAlignment="1">
      <alignment horizontal="center" vertical="center"/>
    </xf>
    <xf numFmtId="0" fontId="33" fillId="30" borderId="61" xfId="2" applyFont="1" applyFill="1" applyBorder="1" applyAlignment="1">
      <alignment horizontal="center" vertical="center" wrapText="1"/>
    </xf>
    <xf numFmtId="0" fontId="33" fillId="30" borderId="62" xfId="2" applyFont="1" applyFill="1" applyBorder="1" applyAlignment="1">
      <alignment horizontal="center" vertical="center" wrapText="1"/>
    </xf>
    <xf numFmtId="0" fontId="33" fillId="30" borderId="63" xfId="2" applyFont="1" applyFill="1" applyBorder="1" applyAlignment="1">
      <alignment horizontal="center" vertical="center" wrapText="1"/>
    </xf>
    <xf numFmtId="164" fontId="13" fillId="31" borderId="30" xfId="2" applyNumberFormat="1" applyFont="1" applyFill="1" applyBorder="1" applyAlignment="1">
      <alignment horizontal="left" vertical="center"/>
    </xf>
    <xf numFmtId="164" fontId="13" fillId="31" borderId="18" xfId="2" applyNumberFormat="1" applyFont="1" applyFill="1" applyBorder="1" applyAlignment="1">
      <alignment horizontal="left" vertical="center"/>
    </xf>
    <xf numFmtId="164" fontId="13" fillId="31" borderId="113" xfId="2" applyNumberFormat="1" applyFont="1" applyFill="1" applyBorder="1" applyAlignment="1">
      <alignment horizontal="left" vertical="center"/>
    </xf>
    <xf numFmtId="164" fontId="12" fillId="31" borderId="19" xfId="2" applyNumberFormat="1" applyFont="1" applyFill="1" applyBorder="1" applyAlignment="1">
      <alignment horizontal="left" vertical="center"/>
    </xf>
    <xf numFmtId="164" fontId="12" fillId="31" borderId="20" xfId="2" applyNumberFormat="1" applyFont="1" applyFill="1" applyBorder="1" applyAlignment="1">
      <alignment horizontal="left" vertical="center"/>
    </xf>
    <xf numFmtId="164" fontId="12" fillId="31" borderId="21" xfId="2" applyNumberFormat="1" applyFont="1" applyFill="1" applyBorder="1" applyAlignment="1">
      <alignment horizontal="left" vertical="center"/>
    </xf>
    <xf numFmtId="0" fontId="33" fillId="30" borderId="3" xfId="2" applyFont="1" applyFill="1" applyBorder="1" applyAlignment="1">
      <alignment horizontal="center" vertical="center" wrapText="1"/>
    </xf>
    <xf numFmtId="0" fontId="33" fillId="30" borderId="58" xfId="2" applyFont="1" applyFill="1" applyBorder="1" applyAlignment="1">
      <alignment horizontal="center" vertical="center" wrapText="1"/>
    </xf>
    <xf numFmtId="0" fontId="33" fillId="30" borderId="59" xfId="2" applyFont="1" applyFill="1" applyBorder="1" applyAlignment="1">
      <alignment horizontal="center" vertical="center" wrapText="1"/>
    </xf>
    <xf numFmtId="0" fontId="33" fillId="30" borderId="55" xfId="2" applyFont="1" applyFill="1" applyBorder="1" applyAlignment="1">
      <alignment horizontal="center" vertical="center" wrapText="1"/>
    </xf>
    <xf numFmtId="0" fontId="12" fillId="30" borderId="60" xfId="2" applyFont="1" applyFill="1" applyBorder="1" applyAlignment="1">
      <alignment horizontal="center" vertical="center"/>
    </xf>
    <xf numFmtId="0" fontId="12" fillId="30" borderId="114" xfId="2" applyFont="1" applyFill="1" applyBorder="1" applyAlignment="1">
      <alignment horizontal="center" vertical="center"/>
    </xf>
    <xf numFmtId="0" fontId="33" fillId="30" borderId="110" xfId="2" applyFont="1" applyFill="1" applyBorder="1" applyAlignment="1">
      <alignment horizontal="center" vertical="center" wrapText="1"/>
    </xf>
    <xf numFmtId="0" fontId="33" fillId="30" borderId="111" xfId="2" applyFont="1" applyFill="1" applyBorder="1" applyAlignment="1">
      <alignment horizontal="center" vertical="center" wrapText="1"/>
    </xf>
    <xf numFmtId="0" fontId="33" fillId="30" borderId="112" xfId="2" applyFont="1" applyFill="1" applyBorder="1" applyAlignment="1">
      <alignment horizontal="center" vertical="center" wrapText="1"/>
    </xf>
    <xf numFmtId="0" fontId="108" fillId="0" borderId="19" xfId="2" applyFont="1" applyBorder="1" applyAlignment="1">
      <alignment horizontal="center" vertical="center"/>
    </xf>
    <xf numFmtId="0" fontId="108" fillId="0" borderId="20" xfId="2" applyFont="1" applyBorder="1" applyAlignment="1">
      <alignment horizontal="center" vertical="center"/>
    </xf>
    <xf numFmtId="0" fontId="108" fillId="0" borderId="21" xfId="2" applyFont="1" applyBorder="1" applyAlignment="1">
      <alignment horizontal="center" vertical="center"/>
    </xf>
    <xf numFmtId="164" fontId="33" fillId="2" borderId="3" xfId="2" applyNumberFormat="1" applyFont="1" applyFill="1" applyBorder="1" applyAlignment="1">
      <alignment horizontal="center" vertical="center" wrapText="1"/>
    </xf>
    <xf numFmtId="164" fontId="13" fillId="31" borderId="3" xfId="2" applyNumberFormat="1" applyFont="1" applyFill="1" applyBorder="1" applyAlignment="1">
      <alignment horizontal="left" vertical="center" wrapText="1"/>
    </xf>
    <xf numFmtId="0" fontId="13" fillId="30" borderId="60" xfId="2" applyFont="1" applyFill="1" applyBorder="1" applyAlignment="1">
      <alignment horizontal="center" vertical="center"/>
    </xf>
    <xf numFmtId="0" fontId="13" fillId="30" borderId="114" xfId="2" applyFont="1" applyFill="1" applyBorder="1" applyAlignment="1">
      <alignment horizontal="center" vertical="center"/>
    </xf>
    <xf numFmtId="0" fontId="11" fillId="30" borderId="61" xfId="2" applyFont="1" applyFill="1" applyBorder="1" applyAlignment="1">
      <alignment horizontal="center" vertical="center" wrapText="1"/>
    </xf>
    <xf numFmtId="0" fontId="11" fillId="30" borderId="62" xfId="2" applyFont="1" applyFill="1" applyBorder="1" applyAlignment="1">
      <alignment horizontal="center" vertical="center"/>
    </xf>
    <xf numFmtId="0" fontId="11" fillId="30" borderId="63" xfId="2" applyFont="1" applyFill="1" applyBorder="1" applyAlignment="1">
      <alignment horizontal="center" vertical="center"/>
    </xf>
    <xf numFmtId="0" fontId="11" fillId="30" borderId="62" xfId="2" applyFont="1" applyFill="1" applyBorder="1" applyAlignment="1">
      <alignment horizontal="center" vertical="center" wrapText="1"/>
    </xf>
    <xf numFmtId="0" fontId="11" fillId="30" borderId="63" xfId="2" applyFont="1" applyFill="1" applyBorder="1" applyAlignment="1">
      <alignment horizontal="center" vertical="center" wrapText="1"/>
    </xf>
    <xf numFmtId="0" fontId="11" fillId="30" borderId="115" xfId="2" applyFont="1" applyFill="1" applyBorder="1" applyAlignment="1">
      <alignment horizontal="center" vertical="center"/>
    </xf>
    <xf numFmtId="0" fontId="11" fillId="30" borderId="116" xfId="2" applyFont="1" applyFill="1" applyBorder="1" applyAlignment="1">
      <alignment horizontal="center" vertical="center"/>
    </xf>
    <xf numFmtId="0" fontId="109" fillId="0" borderId="19" xfId="2" applyFont="1" applyBorder="1" applyAlignment="1">
      <alignment horizontal="center" vertical="center"/>
    </xf>
    <xf numFmtId="0" fontId="109" fillId="0" borderId="20" xfId="2" applyFont="1" applyBorder="1" applyAlignment="1">
      <alignment horizontal="center" vertical="center"/>
    </xf>
    <xf numFmtId="0" fontId="109" fillId="0" borderId="21" xfId="2" applyFont="1" applyBorder="1" applyAlignment="1">
      <alignment horizontal="center" vertical="center"/>
    </xf>
    <xf numFmtId="0" fontId="107" fillId="2" borderId="0" xfId="2" applyFont="1" applyFill="1" applyAlignment="1">
      <alignment horizontal="center" vertical="center" wrapText="1"/>
    </xf>
    <xf numFmtId="174" fontId="12" fillId="40" borderId="3" xfId="2" applyNumberFormat="1" applyFont="1" applyFill="1" applyBorder="1" applyAlignment="1">
      <alignment horizontal="center" vertical="center" wrapText="1"/>
    </xf>
    <xf numFmtId="0" fontId="13" fillId="30" borderId="27" xfId="2" applyFont="1" applyFill="1" applyBorder="1" applyAlignment="1">
      <alignment horizontal="center" vertical="center" wrapText="1"/>
    </xf>
    <xf numFmtId="0" fontId="13" fillId="30" borderId="28" xfId="2" applyFont="1" applyFill="1" applyBorder="1" applyAlignment="1">
      <alignment horizontal="center" vertical="center" wrapText="1"/>
    </xf>
    <xf numFmtId="0" fontId="13" fillId="30" borderId="29" xfId="2" applyFont="1" applyFill="1" applyBorder="1" applyAlignment="1">
      <alignment horizontal="center" vertical="center" wrapText="1"/>
    </xf>
    <xf numFmtId="0" fontId="13" fillId="30" borderId="109" xfId="2" applyFont="1" applyFill="1" applyBorder="1" applyAlignment="1">
      <alignment horizontal="center" vertical="center" wrapText="1"/>
    </xf>
    <xf numFmtId="0" fontId="13" fillId="30" borderId="30" xfId="2" applyFont="1" applyFill="1" applyBorder="1" applyAlignment="1">
      <alignment horizontal="center" vertical="center" wrapText="1"/>
    </xf>
    <xf numFmtId="0" fontId="13" fillId="30" borderId="113" xfId="2" applyFont="1" applyFill="1" applyBorder="1" applyAlignment="1">
      <alignment horizontal="center" vertical="center" wrapText="1"/>
    </xf>
    <xf numFmtId="0" fontId="13" fillId="30" borderId="139" xfId="2" applyFont="1" applyFill="1" applyBorder="1" applyAlignment="1">
      <alignment horizontal="center" vertical="center"/>
    </xf>
    <xf numFmtId="0" fontId="11" fillId="30" borderId="64" xfId="2" applyFont="1" applyFill="1" applyBorder="1" applyAlignment="1">
      <alignment horizontal="center" vertical="center" wrapText="1"/>
    </xf>
    <xf numFmtId="0" fontId="13" fillId="40" borderId="19" xfId="2" applyFont="1" applyFill="1" applyBorder="1" applyAlignment="1">
      <alignment horizontal="center" vertical="center"/>
    </xf>
    <xf numFmtId="0" fontId="13" fillId="40" borderId="21" xfId="2" applyFont="1" applyFill="1" applyBorder="1" applyAlignment="1">
      <alignment horizontal="center" vertical="center"/>
    </xf>
    <xf numFmtId="0" fontId="66" fillId="0" borderId="132" xfId="2" applyFont="1" applyBorder="1" applyAlignment="1">
      <alignment horizontal="center" vertical="center"/>
    </xf>
    <xf numFmtId="0" fontId="66" fillId="0" borderId="131" xfId="2" applyFont="1" applyBorder="1" applyAlignment="1">
      <alignment horizontal="center" vertical="center"/>
    </xf>
    <xf numFmtId="164" fontId="33" fillId="2" borderId="19" xfId="2" applyNumberFormat="1" applyFont="1" applyFill="1" applyBorder="1" applyAlignment="1">
      <alignment horizontal="center" vertical="center" wrapText="1"/>
    </xf>
    <xf numFmtId="164" fontId="33" fillId="2" borderId="21" xfId="2" applyNumberFormat="1" applyFont="1" applyFill="1" applyBorder="1" applyAlignment="1">
      <alignment horizontal="center" vertical="center" wrapText="1"/>
    </xf>
    <xf numFmtId="0" fontId="103" fillId="30" borderId="111" xfId="57" applyFill="1" applyBorder="1" applyAlignment="1">
      <alignment horizontal="center" vertical="center" wrapText="1"/>
    </xf>
    <xf numFmtId="0" fontId="103" fillId="30" borderId="112" xfId="57" applyFill="1" applyBorder="1" applyAlignment="1">
      <alignment horizontal="center" vertical="center" wrapText="1"/>
    </xf>
    <xf numFmtId="0" fontId="104" fillId="0" borderId="19" xfId="2" applyFont="1" applyBorder="1" applyAlignment="1">
      <alignment horizontal="center" vertical="center"/>
    </xf>
    <xf numFmtId="0" fontId="104" fillId="0" borderId="20" xfId="2" applyFont="1" applyBorder="1" applyAlignment="1">
      <alignment horizontal="center" vertical="center"/>
    </xf>
    <xf numFmtId="0" fontId="104" fillId="0" borderId="21" xfId="2" applyFont="1" applyBorder="1" applyAlignment="1">
      <alignment horizontal="center" vertical="center"/>
    </xf>
    <xf numFmtId="164" fontId="13" fillId="31" borderId="30" xfId="2" applyNumberFormat="1" applyFont="1" applyFill="1" applyBorder="1" applyAlignment="1">
      <alignment horizontal="left" vertical="center" wrapText="1"/>
    </xf>
    <xf numFmtId="164" fontId="13" fillId="31" borderId="18" xfId="2" applyNumberFormat="1" applyFont="1" applyFill="1" applyBorder="1" applyAlignment="1">
      <alignment horizontal="left" vertical="center" wrapText="1"/>
    </xf>
    <xf numFmtId="164" fontId="33" fillId="51" borderId="19" xfId="2" applyNumberFormat="1" applyFont="1" applyFill="1" applyBorder="1" applyAlignment="1">
      <alignment horizontal="center" vertical="center"/>
    </xf>
    <xf numFmtId="164" fontId="33" fillId="51" borderId="20" xfId="2" applyNumberFormat="1" applyFont="1" applyFill="1" applyBorder="1" applyAlignment="1">
      <alignment horizontal="center" vertical="center"/>
    </xf>
    <xf numFmtId="164" fontId="33" fillId="51" borderId="21" xfId="2" applyNumberFormat="1" applyFont="1" applyFill="1" applyBorder="1" applyAlignment="1">
      <alignment horizontal="center" vertical="center"/>
    </xf>
    <xf numFmtId="164" fontId="33" fillId="31" borderId="19" xfId="2" applyNumberFormat="1" applyFont="1" applyFill="1" applyBorder="1" applyAlignment="1">
      <alignment horizontal="center" vertical="center"/>
    </xf>
    <xf numFmtId="164" fontId="33" fillId="31" borderId="20" xfId="2" applyNumberFormat="1" applyFont="1" applyFill="1" applyBorder="1" applyAlignment="1">
      <alignment horizontal="center" vertical="center"/>
    </xf>
    <xf numFmtId="164" fontId="33" fillId="31" borderId="21" xfId="2" applyNumberFormat="1" applyFont="1" applyFill="1" applyBorder="1" applyAlignment="1">
      <alignment horizontal="center" vertical="center"/>
    </xf>
    <xf numFmtId="0" fontId="11" fillId="30" borderId="58" xfId="2" applyFont="1" applyFill="1" applyBorder="1" applyAlignment="1">
      <alignment horizontal="center" vertical="center"/>
    </xf>
    <xf numFmtId="0" fontId="11" fillId="30" borderId="55" xfId="2" applyFont="1" applyFill="1" applyBorder="1" applyAlignment="1">
      <alignment horizontal="center" vertical="center"/>
    </xf>
    <xf numFmtId="0" fontId="11" fillId="30" borderId="20" xfId="2" applyFont="1" applyFill="1" applyBorder="1" applyAlignment="1">
      <alignment horizontal="center" vertical="center"/>
    </xf>
    <xf numFmtId="0" fontId="11" fillId="30" borderId="21" xfId="2" applyFont="1" applyFill="1" applyBorder="1" applyAlignment="1">
      <alignment horizontal="center" vertical="center"/>
    </xf>
    <xf numFmtId="0" fontId="103" fillId="30" borderId="110" xfId="57" applyFill="1" applyBorder="1" applyAlignment="1">
      <alignment horizontal="center" vertical="center" wrapText="1"/>
    </xf>
    <xf numFmtId="0" fontId="105" fillId="2" borderId="20" xfId="2" applyFont="1" applyFill="1" applyBorder="1" applyAlignment="1">
      <alignment horizontal="center" vertical="center"/>
    </xf>
    <xf numFmtId="0" fontId="105" fillId="2" borderId="21" xfId="2" applyFont="1" applyFill="1" applyBorder="1" applyAlignment="1">
      <alignment horizontal="center" vertical="center"/>
    </xf>
    <xf numFmtId="0" fontId="65" fillId="2" borderId="0" xfId="2" applyFont="1" applyFill="1" applyAlignment="1">
      <alignment horizontal="center" vertical="center" wrapText="1"/>
    </xf>
    <xf numFmtId="0" fontId="13" fillId="30" borderId="133" xfId="2" applyFont="1" applyFill="1" applyBorder="1" applyAlignment="1">
      <alignment horizontal="center" vertical="center" wrapText="1"/>
    </xf>
    <xf numFmtId="0" fontId="13" fillId="30" borderId="134" xfId="2" applyFont="1" applyFill="1" applyBorder="1" applyAlignment="1">
      <alignment horizontal="center" vertical="center" wrapText="1"/>
    </xf>
    <xf numFmtId="0" fontId="13" fillId="30" borderId="135" xfId="2" applyFont="1" applyFill="1" applyBorder="1" applyAlignment="1">
      <alignment horizontal="center" vertical="center" wrapText="1"/>
    </xf>
    <xf numFmtId="0" fontId="13" fillId="30" borderId="136" xfId="2" applyFont="1" applyFill="1" applyBorder="1" applyAlignment="1">
      <alignment horizontal="center" vertical="center" wrapText="1"/>
    </xf>
    <xf numFmtId="0" fontId="13" fillId="30" borderId="132" xfId="2" applyFont="1" applyFill="1" applyBorder="1" applyAlignment="1">
      <alignment horizontal="center" vertical="center" wrapText="1"/>
    </xf>
    <xf numFmtId="0" fontId="13" fillId="30" borderId="137" xfId="2" applyFont="1" applyFill="1" applyBorder="1" applyAlignment="1">
      <alignment horizontal="center" vertical="center" wrapText="1"/>
    </xf>
    <xf numFmtId="0" fontId="11" fillId="40" borderId="19" xfId="2" applyFont="1" applyFill="1" applyBorder="1" applyAlignment="1">
      <alignment horizontal="center" vertical="center"/>
    </xf>
    <xf numFmtId="0" fontId="11" fillId="40" borderId="20" xfId="2" applyFont="1" applyFill="1" applyBorder="1" applyAlignment="1">
      <alignment horizontal="center" vertical="center"/>
    </xf>
    <xf numFmtId="0" fontId="11" fillId="40" borderId="21" xfId="2" applyFont="1" applyFill="1" applyBorder="1" applyAlignment="1">
      <alignment horizontal="center" vertical="center"/>
    </xf>
    <xf numFmtId="0" fontId="66" fillId="0" borderId="126" xfId="2" applyFont="1" applyBorder="1" applyAlignment="1">
      <alignment horizontal="center"/>
    </xf>
    <xf numFmtId="0" fontId="66" fillId="0" borderId="127" xfId="2" applyFont="1" applyBorder="1" applyAlignment="1">
      <alignment horizontal="center"/>
    </xf>
    <xf numFmtId="0" fontId="66" fillId="3" borderId="0" xfId="2" applyFont="1" applyFill="1" applyAlignment="1">
      <alignment horizontal="center"/>
    </xf>
    <xf numFmtId="0" fontId="7" fillId="30" borderId="58" xfId="2" applyFill="1" applyBorder="1" applyAlignment="1">
      <alignment horizontal="center" vertical="center" wrapText="1"/>
    </xf>
    <xf numFmtId="0" fontId="7" fillId="30" borderId="59" xfId="2" applyFill="1" applyBorder="1" applyAlignment="1">
      <alignment horizontal="center" vertical="center" wrapText="1"/>
    </xf>
    <xf numFmtId="0" fontId="7" fillId="30" borderId="55" xfId="2" applyFill="1" applyBorder="1" applyAlignment="1">
      <alignment horizontal="center" vertical="center" wrapText="1"/>
    </xf>
    <xf numFmtId="164" fontId="33" fillId="40" borderId="19" xfId="2" applyNumberFormat="1" applyFont="1" applyFill="1" applyBorder="1" applyAlignment="1" applyProtection="1">
      <alignment horizontal="center" vertical="center" wrapText="1"/>
      <protection locked="0"/>
    </xf>
    <xf numFmtId="164" fontId="33" fillId="40" borderId="21" xfId="2" applyNumberFormat="1" applyFont="1" applyFill="1" applyBorder="1" applyAlignment="1" applyProtection="1">
      <alignment horizontal="center" vertical="center" wrapText="1"/>
      <protection locked="0"/>
    </xf>
    <xf numFmtId="0" fontId="87" fillId="30" borderId="59" xfId="2" applyFont="1" applyFill="1" applyBorder="1" applyAlignment="1">
      <alignment horizontal="center" wrapText="1"/>
    </xf>
    <xf numFmtId="0" fontId="87" fillId="30" borderId="55" xfId="2" applyFont="1" applyFill="1" applyBorder="1" applyAlignment="1">
      <alignment horizontal="center" wrapText="1"/>
    </xf>
    <xf numFmtId="0" fontId="7" fillId="30" borderId="27" xfId="2" applyFill="1" applyBorder="1" applyAlignment="1">
      <alignment horizontal="center" vertical="center" wrapText="1"/>
    </xf>
    <xf numFmtId="0" fontId="7" fillId="30" borderId="28" xfId="2" applyFill="1" applyBorder="1" applyAlignment="1">
      <alignment horizontal="center" vertical="center" wrapText="1"/>
    </xf>
    <xf numFmtId="0" fontId="7" fillId="30" borderId="29" xfId="2" applyFill="1" applyBorder="1" applyAlignment="1">
      <alignment horizontal="center" vertical="center" wrapText="1"/>
    </xf>
    <xf numFmtId="0" fontId="7" fillId="30" borderId="109" xfId="2" applyFill="1" applyBorder="1" applyAlignment="1">
      <alignment horizontal="center" vertical="center" wrapText="1"/>
    </xf>
    <xf numFmtId="0" fontId="7" fillId="30" borderId="30" xfId="2" applyFill="1" applyBorder="1" applyAlignment="1">
      <alignment horizontal="center" vertical="center" wrapText="1"/>
    </xf>
    <xf numFmtId="0" fontId="7" fillId="30" borderId="113" xfId="2" applyFill="1" applyBorder="1" applyAlignment="1">
      <alignment horizontal="center" vertical="center" wrapText="1"/>
    </xf>
    <xf numFmtId="0" fontId="63" fillId="0" borderId="126" xfId="2" applyFont="1" applyBorder="1" applyAlignment="1">
      <alignment horizontal="right" vertical="top"/>
    </xf>
    <xf numFmtId="0" fontId="63" fillId="0" borderId="127" xfId="2" applyFont="1" applyBorder="1" applyAlignment="1">
      <alignment horizontal="right" vertical="top"/>
    </xf>
    <xf numFmtId="164" fontId="33" fillId="40" borderId="3" xfId="2" applyNumberFormat="1" applyFont="1" applyFill="1" applyBorder="1" applyAlignment="1" applyProtection="1">
      <alignment horizontal="center" vertical="center" wrapText="1"/>
      <protection locked="0"/>
    </xf>
    <xf numFmtId="0" fontId="47" fillId="3" borderId="0" xfId="2" applyFont="1" applyFill="1" applyAlignment="1">
      <alignment horizontal="center" wrapText="1"/>
    </xf>
    <xf numFmtId="164" fontId="13" fillId="31" borderId="19" xfId="2" applyNumberFormat="1" applyFont="1" applyFill="1" applyBorder="1" applyAlignment="1" applyProtection="1">
      <alignment horizontal="left" vertical="center" wrapText="1"/>
      <protection locked="0"/>
    </xf>
    <xf numFmtId="164" fontId="13" fillId="31" borderId="20" xfId="2" applyNumberFormat="1" applyFont="1" applyFill="1" applyBorder="1" applyAlignment="1" applyProtection="1">
      <alignment horizontal="left" vertical="center" wrapText="1"/>
      <protection locked="0"/>
    </xf>
    <xf numFmtId="164" fontId="13" fillId="31" borderId="21" xfId="2" applyNumberFormat="1" applyFont="1" applyFill="1" applyBorder="1" applyAlignment="1" applyProtection="1">
      <alignment horizontal="left" vertical="center" wrapText="1"/>
      <protection locked="0"/>
    </xf>
    <xf numFmtId="164" fontId="11" fillId="31" borderId="19" xfId="2" applyNumberFormat="1" applyFont="1" applyFill="1" applyBorder="1" applyAlignment="1" applyProtection="1">
      <alignment wrapText="1"/>
      <protection locked="0"/>
    </xf>
    <xf numFmtId="164" fontId="11" fillId="31" borderId="20" xfId="2" applyNumberFormat="1" applyFont="1" applyFill="1" applyBorder="1" applyAlignment="1" applyProtection="1">
      <alignment wrapText="1"/>
      <protection locked="0"/>
    </xf>
    <xf numFmtId="0" fontId="11" fillId="30" borderId="19" xfId="2" applyFont="1" applyFill="1" applyBorder="1" applyAlignment="1">
      <alignment horizontal="center" vertical="center" wrapText="1"/>
    </xf>
    <xf numFmtId="0" fontId="11" fillId="30" borderId="21" xfId="2" applyFont="1" applyFill="1" applyBorder="1" applyAlignment="1">
      <alignment horizontal="center" vertical="center" wrapText="1"/>
    </xf>
    <xf numFmtId="0" fontId="11" fillId="30" borderId="3" xfId="2" applyFont="1" applyFill="1" applyBorder="1" applyAlignment="1">
      <alignment horizontal="left" textRotation="45" wrapText="1"/>
    </xf>
    <xf numFmtId="164" fontId="13" fillId="39" borderId="3" xfId="2" applyNumberFormat="1" applyFont="1" applyFill="1" applyBorder="1" applyAlignment="1" applyProtection="1">
      <alignment horizontal="center" vertical="center" wrapText="1"/>
      <protection locked="0"/>
    </xf>
    <xf numFmtId="164" fontId="49" fillId="39" borderId="19" xfId="2" applyNumberFormat="1" applyFont="1" applyFill="1" applyBorder="1" applyAlignment="1" applyProtection="1">
      <alignment horizontal="center" vertical="center" wrapText="1"/>
      <protection locked="0"/>
    </xf>
    <xf numFmtId="164" fontId="33" fillId="39" borderId="21" xfId="2" applyNumberFormat="1" applyFont="1" applyFill="1" applyBorder="1" applyAlignment="1" applyProtection="1">
      <alignment horizontal="center" vertical="center" wrapText="1"/>
      <protection locked="0"/>
    </xf>
    <xf numFmtId="164" fontId="11" fillId="31" borderId="19" xfId="2" applyNumberFormat="1" applyFont="1" applyFill="1" applyBorder="1" applyAlignment="1" applyProtection="1">
      <alignment horizontal="left" vertical="center" wrapText="1"/>
      <protection locked="0"/>
    </xf>
    <xf numFmtId="164" fontId="11" fillId="31" borderId="20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44" xfId="2" applyFont="1" applyBorder="1" applyAlignment="1">
      <alignment horizontal="center" vertical="center"/>
    </xf>
    <xf numFmtId="0" fontId="11" fillId="0" borderId="25" xfId="2" applyFont="1" applyBorder="1" applyAlignment="1" applyProtection="1">
      <alignment horizontal="left" vertical="center"/>
      <protection locked="0"/>
    </xf>
    <xf numFmtId="0" fontId="11" fillId="0" borderId="26" xfId="2" applyFont="1" applyBorder="1" applyAlignment="1" applyProtection="1">
      <alignment horizontal="left" vertical="center"/>
      <protection locked="0"/>
    </xf>
    <xf numFmtId="0" fontId="11" fillId="0" borderId="107" xfId="2" applyFont="1" applyBorder="1" applyAlignment="1" applyProtection="1">
      <alignment horizontal="left" vertical="center"/>
      <protection locked="0"/>
    </xf>
    <xf numFmtId="0" fontId="11" fillId="0" borderId="25" xfId="2" applyFont="1" applyBorder="1" applyAlignment="1" applyProtection="1">
      <alignment vertical="center"/>
      <protection locked="0"/>
    </xf>
    <xf numFmtId="0" fontId="11" fillId="0" borderId="26" xfId="2" applyFont="1" applyBorder="1" applyAlignment="1" applyProtection="1">
      <alignment vertical="center"/>
      <protection locked="0"/>
    </xf>
    <xf numFmtId="0" fontId="11" fillId="0" borderId="107" xfId="2" applyFont="1" applyBorder="1" applyAlignment="1" applyProtection="1">
      <alignment vertical="center"/>
      <protection locked="0"/>
    </xf>
    <xf numFmtId="0" fontId="19" fillId="0" borderId="34" xfId="2" applyFont="1" applyBorder="1" applyAlignment="1" applyProtection="1">
      <alignment horizontal="left" vertical="center"/>
      <protection locked="0"/>
    </xf>
    <xf numFmtId="0" fontId="19" fillId="0" borderId="35" xfId="2" applyFont="1" applyBorder="1" applyAlignment="1" applyProtection="1">
      <alignment horizontal="left" vertical="center"/>
      <protection locked="0"/>
    </xf>
    <xf numFmtId="0" fontId="19" fillId="0" borderId="76" xfId="2" applyFont="1" applyBorder="1" applyAlignment="1" applyProtection="1">
      <alignment horizontal="left" vertical="center"/>
      <protection locked="0"/>
    </xf>
    <xf numFmtId="0" fontId="19" fillId="0" borderId="25" xfId="2" applyFont="1" applyBorder="1" applyAlignment="1" applyProtection="1">
      <alignment horizontal="left" vertical="center"/>
      <protection locked="0"/>
    </xf>
    <xf numFmtId="0" fontId="19" fillId="0" borderId="26" xfId="2" applyFont="1" applyBorder="1" applyAlignment="1" applyProtection="1">
      <alignment horizontal="left" vertical="center"/>
      <protection locked="0"/>
    </xf>
    <xf numFmtId="0" fontId="19" fillId="0" borderId="107" xfId="2" applyFont="1" applyBorder="1" applyAlignment="1" applyProtection="1">
      <alignment horizontal="left" vertical="center"/>
      <protection locked="0"/>
    </xf>
    <xf numFmtId="0" fontId="19" fillId="0" borderId="72" xfId="2" applyFont="1" applyBorder="1" applyAlignment="1" applyProtection="1">
      <alignment horizontal="center" vertical="center"/>
      <protection locked="0"/>
    </xf>
    <xf numFmtId="0" fontId="19" fillId="0" borderId="57" xfId="2" applyFont="1" applyBorder="1" applyAlignment="1" applyProtection="1">
      <alignment horizontal="center" vertical="center"/>
      <protection locked="0"/>
    </xf>
    <xf numFmtId="0" fontId="19" fillId="0" borderId="108" xfId="2" applyFont="1" applyBorder="1" applyAlignment="1" applyProtection="1">
      <alignment horizontal="center" vertical="center"/>
      <protection locked="0"/>
    </xf>
    <xf numFmtId="0" fontId="11" fillId="39" borderId="0" xfId="2" applyFont="1" applyFill="1" applyAlignment="1">
      <alignment horizontal="left" vertical="center"/>
    </xf>
    <xf numFmtId="0" fontId="11" fillId="39" borderId="3" xfId="2" applyFont="1" applyFill="1" applyBorder="1" applyAlignment="1">
      <alignment horizontal="center" vertical="center" wrapText="1"/>
    </xf>
    <xf numFmtId="167" fontId="19" fillId="0" borderId="118" xfId="30" applyNumberFormat="1" applyFont="1" applyBorder="1" applyAlignment="1" applyProtection="1">
      <alignment horizontal="center" vertical="center"/>
      <protection locked="0"/>
    </xf>
    <xf numFmtId="167" fontId="19" fillId="0" borderId="26" xfId="30" applyNumberFormat="1" applyFont="1" applyBorder="1" applyAlignment="1" applyProtection="1">
      <alignment horizontal="center" vertical="center"/>
      <protection locked="0"/>
    </xf>
    <xf numFmtId="167" fontId="19" fillId="0" borderId="107" xfId="30" applyNumberFormat="1" applyFont="1" applyBorder="1" applyAlignment="1" applyProtection="1">
      <alignment horizontal="center" vertical="center"/>
      <protection locked="0"/>
    </xf>
    <xf numFmtId="0" fontId="11" fillId="39" borderId="19" xfId="2" applyFont="1" applyFill="1" applyBorder="1" applyAlignment="1">
      <alignment horizontal="center" vertical="center" wrapText="1"/>
    </xf>
    <xf numFmtId="0" fontId="11" fillId="39" borderId="20" xfId="2" applyFont="1" applyFill="1" applyBorder="1" applyAlignment="1">
      <alignment horizontal="center" vertical="center" wrapText="1"/>
    </xf>
    <xf numFmtId="0" fontId="11" fillId="39" borderId="21" xfId="2" applyFont="1" applyFill="1" applyBorder="1" applyAlignment="1">
      <alignment horizontal="center" vertical="center" wrapText="1"/>
    </xf>
    <xf numFmtId="0" fontId="63" fillId="0" borderId="126" xfId="2" applyFont="1" applyBorder="1" applyAlignment="1">
      <alignment horizontal="right"/>
    </xf>
    <xf numFmtId="0" fontId="63" fillId="0" borderId="127" xfId="2" applyFont="1" applyBorder="1" applyAlignment="1">
      <alignment horizontal="right"/>
    </xf>
    <xf numFmtId="0" fontId="47" fillId="2" borderId="0" xfId="2" applyFont="1" applyFill="1" applyAlignment="1">
      <alignment horizontal="center" vertical="center" wrapText="1"/>
    </xf>
    <xf numFmtId="0" fontId="11" fillId="39" borderId="58" xfId="2" applyFont="1" applyFill="1" applyBorder="1" applyAlignment="1">
      <alignment horizontal="center" vertical="center" wrapText="1"/>
    </xf>
    <xf numFmtId="0" fontId="11" fillId="39" borderId="55" xfId="2" applyFont="1" applyFill="1" applyBorder="1" applyAlignment="1">
      <alignment horizontal="center" vertical="center" wrapText="1"/>
    </xf>
    <xf numFmtId="0" fontId="19" fillId="0" borderId="22" xfId="2" applyFont="1" applyBorder="1" applyAlignment="1" applyProtection="1">
      <alignment horizontal="center" vertical="center"/>
      <protection locked="0"/>
    </xf>
    <xf numFmtId="0" fontId="19" fillId="0" borderId="23" xfId="2" applyFont="1" applyBorder="1" applyAlignment="1" applyProtection="1">
      <alignment horizontal="center" vertical="center"/>
      <protection locked="0"/>
    </xf>
    <xf numFmtId="0" fontId="19" fillId="0" borderId="24" xfId="2" applyFont="1" applyBorder="1" applyAlignment="1" applyProtection="1">
      <alignment horizontal="center" vertical="center"/>
      <protection locked="0"/>
    </xf>
    <xf numFmtId="0" fontId="11" fillId="39" borderId="27" xfId="2" quotePrefix="1" applyFont="1" applyFill="1" applyBorder="1" applyAlignment="1">
      <alignment horizontal="center" vertical="center" wrapText="1"/>
    </xf>
    <xf numFmtId="0" fontId="11" fillId="39" borderId="44" xfId="2" quotePrefix="1" applyFont="1" applyFill="1" applyBorder="1" applyAlignment="1">
      <alignment horizontal="center" vertical="center" wrapText="1"/>
    </xf>
    <xf numFmtId="0" fontId="11" fillId="39" borderId="28" xfId="2" quotePrefix="1" applyFont="1" applyFill="1" applyBorder="1" applyAlignment="1">
      <alignment horizontal="center" vertical="center" wrapText="1"/>
    </xf>
    <xf numFmtId="0" fontId="11" fillId="39" borderId="27" xfId="2" applyFont="1" applyFill="1" applyBorder="1" applyAlignment="1">
      <alignment horizontal="center" vertical="center" wrapText="1"/>
    </xf>
    <xf numFmtId="0" fontId="11" fillId="39" borderId="44" xfId="2" applyFont="1" applyFill="1" applyBorder="1" applyAlignment="1">
      <alignment horizontal="center" vertical="center" wrapText="1"/>
    </xf>
    <xf numFmtId="0" fontId="11" fillId="39" borderId="28" xfId="2" applyFont="1" applyFill="1" applyBorder="1" applyAlignment="1">
      <alignment horizontal="center" vertical="center" wrapText="1"/>
    </xf>
    <xf numFmtId="0" fontId="11" fillId="39" borderId="30" xfId="2" applyFont="1" applyFill="1" applyBorder="1" applyAlignment="1">
      <alignment horizontal="center" vertical="center" wrapText="1"/>
    </xf>
    <xf numFmtId="0" fontId="11" fillId="39" borderId="18" xfId="2" applyFont="1" applyFill="1" applyBorder="1" applyAlignment="1">
      <alignment horizontal="center" vertical="center" wrapText="1"/>
    </xf>
    <xf numFmtId="0" fontId="11" fillId="39" borderId="113" xfId="2" applyFont="1" applyFill="1" applyBorder="1" applyAlignment="1">
      <alignment horizontal="center" vertical="center" wrapText="1"/>
    </xf>
    <xf numFmtId="167" fontId="19" fillId="0" borderId="117" xfId="30" applyNumberFormat="1" applyFont="1" applyBorder="1" applyAlignment="1" applyProtection="1">
      <alignment horizontal="center" vertical="center"/>
      <protection locked="0"/>
    </xf>
    <xf numFmtId="167" fontId="19" fillId="0" borderId="35" xfId="30" applyNumberFormat="1" applyFont="1" applyBorder="1" applyAlignment="1" applyProtection="1">
      <alignment horizontal="center" vertical="center"/>
      <protection locked="0"/>
    </xf>
    <xf numFmtId="167" fontId="19" fillId="0" borderId="76" xfId="30" applyNumberFormat="1" applyFont="1" applyBorder="1" applyAlignment="1" applyProtection="1">
      <alignment horizontal="center" vertical="center"/>
      <protection locked="0"/>
    </xf>
    <xf numFmtId="0" fontId="100" fillId="2" borderId="0" xfId="2" applyFont="1" applyFill="1" applyAlignment="1">
      <alignment horizontal="center" wrapText="1"/>
    </xf>
    <xf numFmtId="0" fontId="11" fillId="0" borderId="44" xfId="2" applyFont="1" applyBorder="1" applyAlignment="1">
      <alignment horizontal="right" vertical="center"/>
    </xf>
    <xf numFmtId="0" fontId="11" fillId="39" borderId="3" xfId="2" applyFont="1" applyFill="1" applyBorder="1" applyAlignment="1">
      <alignment horizontal="center" vertical="center"/>
    </xf>
    <xf numFmtId="0" fontId="7" fillId="39" borderId="19" xfId="2" quotePrefix="1" applyFill="1" applyBorder="1" applyAlignment="1">
      <alignment horizontal="center" vertical="center" wrapText="1"/>
    </xf>
    <xf numFmtId="0" fontId="7" fillId="39" borderId="21" xfId="2" applyFill="1" applyBorder="1" applyAlignment="1">
      <alignment horizontal="center" vertical="center" wrapText="1"/>
    </xf>
    <xf numFmtId="0" fontId="7" fillId="39" borderId="58" xfId="2" applyFill="1" applyBorder="1" applyAlignment="1">
      <alignment horizontal="center" vertical="center" wrapText="1"/>
    </xf>
    <xf numFmtId="0" fontId="7" fillId="39" borderId="55" xfId="2" applyFill="1" applyBorder="1" applyAlignment="1">
      <alignment horizontal="center" vertical="center" wrapText="1"/>
    </xf>
    <xf numFmtId="0" fontId="7" fillId="39" borderId="3" xfId="2" applyFill="1" applyBorder="1" applyAlignment="1">
      <alignment horizontal="center" vertical="center" wrapText="1"/>
    </xf>
    <xf numFmtId="0" fontId="7" fillId="39" borderId="19" xfId="2" applyFill="1" applyBorder="1" applyAlignment="1">
      <alignment horizontal="center" vertical="center" wrapText="1"/>
    </xf>
    <xf numFmtId="0" fontId="124" fillId="2" borderId="0" xfId="2" applyFont="1" applyFill="1" applyAlignment="1">
      <alignment horizontal="center" vertical="center"/>
    </xf>
    <xf numFmtId="49" fontId="124" fillId="0" borderId="50" xfId="60" applyNumberFormat="1" applyFont="1" applyFill="1" applyBorder="1" applyAlignment="1">
      <alignment horizontal="center" vertical="center"/>
    </xf>
    <xf numFmtId="49" fontId="124" fillId="0" borderId="5" xfId="60" applyNumberFormat="1" applyFont="1" applyFill="1" applyBorder="1" applyAlignment="1">
      <alignment horizontal="center" vertical="center"/>
    </xf>
    <xf numFmtId="49" fontId="124" fillId="0" borderId="6" xfId="60" applyNumberFormat="1" applyFont="1" applyFill="1" applyBorder="1" applyAlignment="1">
      <alignment horizontal="center" vertical="center"/>
    </xf>
    <xf numFmtId="0" fontId="146" fillId="56" borderId="19" xfId="2" applyFont="1" applyFill="1" applyBorder="1" applyAlignment="1">
      <alignment horizontal="center" vertical="center" wrapText="1"/>
    </xf>
    <xf numFmtId="0" fontId="146" fillId="56" borderId="20" xfId="2" applyFont="1" applyFill="1" applyBorder="1" applyAlignment="1">
      <alignment horizontal="center" vertical="center"/>
    </xf>
    <xf numFmtId="0" fontId="146" fillId="56" borderId="21" xfId="2" applyFont="1" applyFill="1" applyBorder="1" applyAlignment="1">
      <alignment horizontal="center" vertical="center"/>
    </xf>
    <xf numFmtId="0" fontId="137" fillId="50" borderId="19" xfId="2" applyFont="1" applyFill="1" applyBorder="1" applyAlignment="1">
      <alignment horizontal="center" vertical="center"/>
    </xf>
    <xf numFmtId="0" fontId="137" fillId="50" borderId="20" xfId="2" applyFont="1" applyFill="1" applyBorder="1" applyAlignment="1">
      <alignment horizontal="center" vertical="center"/>
    </xf>
    <xf numFmtId="0" fontId="137" fillId="50" borderId="0" xfId="2" applyFont="1" applyFill="1" applyAlignment="1">
      <alignment horizontal="center" vertical="center"/>
    </xf>
    <xf numFmtId="0" fontId="137" fillId="50" borderId="21" xfId="2" applyFont="1" applyFill="1" applyBorder="1" applyAlignment="1">
      <alignment horizontal="center" vertical="center"/>
    </xf>
    <xf numFmtId="49" fontId="124" fillId="0" borderId="32" xfId="60" applyNumberFormat="1" applyFont="1" applyFill="1" applyBorder="1" applyAlignment="1">
      <alignment horizontal="center" vertical="center"/>
    </xf>
    <xf numFmtId="49" fontId="124" fillId="0" borderId="8" xfId="60" applyNumberFormat="1" applyFont="1" applyFill="1" applyBorder="1" applyAlignment="1">
      <alignment horizontal="center" vertical="center"/>
    </xf>
    <xf numFmtId="49" fontId="124" fillId="0" borderId="33" xfId="60" applyNumberFormat="1" applyFont="1" applyFill="1" applyBorder="1" applyAlignment="1">
      <alignment horizontal="center" vertical="center"/>
    </xf>
    <xf numFmtId="0" fontId="122" fillId="0" borderId="20" xfId="0" applyFont="1" applyBorder="1" applyAlignment="1">
      <alignment horizontal="center" vertical="top"/>
    </xf>
    <xf numFmtId="0" fontId="122" fillId="0" borderId="21" xfId="0" applyFont="1" applyBorder="1" applyAlignment="1">
      <alignment horizontal="center" vertical="top"/>
    </xf>
    <xf numFmtId="0" fontId="123" fillId="2" borderId="44" xfId="2" applyFont="1" applyFill="1" applyBorder="1" applyAlignment="1">
      <alignment horizontal="center" vertical="top"/>
    </xf>
    <xf numFmtId="49" fontId="124" fillId="0" borderId="69" xfId="60" applyNumberFormat="1" applyFont="1" applyFill="1" applyBorder="1" applyAlignment="1">
      <alignment horizontal="center" vertical="center"/>
    </xf>
    <xf numFmtId="49" fontId="124" fillId="0" borderId="36" xfId="60" applyNumberFormat="1" applyFont="1" applyFill="1" applyBorder="1" applyAlignment="1">
      <alignment horizontal="center" vertical="center"/>
    </xf>
    <xf numFmtId="49" fontId="124" fillId="0" borderId="37" xfId="60" applyNumberFormat="1" applyFont="1" applyFill="1" applyBorder="1" applyAlignment="1">
      <alignment horizontal="center" vertical="center"/>
    </xf>
    <xf numFmtId="0" fontId="134" fillId="2" borderId="19" xfId="2" applyFont="1" applyFill="1" applyBorder="1" applyAlignment="1">
      <alignment horizontal="center" vertical="center"/>
    </xf>
    <xf numFmtId="0" fontId="134" fillId="2" borderId="20" xfId="2" applyFont="1" applyFill="1" applyBorder="1" applyAlignment="1">
      <alignment horizontal="center" vertical="center"/>
    </xf>
    <xf numFmtId="0" fontId="134" fillId="2" borderId="21" xfId="2" applyFont="1" applyFill="1" applyBorder="1" applyAlignment="1">
      <alignment horizontal="center" vertical="center"/>
    </xf>
    <xf numFmtId="0" fontId="135" fillId="2" borderId="20" xfId="2" applyFont="1" applyFill="1" applyBorder="1" applyAlignment="1">
      <alignment horizontal="center" vertical="center"/>
    </xf>
    <xf numFmtId="0" fontId="136" fillId="56" borderId="58" xfId="2" applyFont="1" applyFill="1" applyBorder="1" applyAlignment="1">
      <alignment horizontal="center" vertical="center"/>
    </xf>
    <xf numFmtId="0" fontId="136" fillId="56" borderId="55" xfId="2" applyFont="1" applyFill="1" applyBorder="1" applyAlignment="1">
      <alignment horizontal="center" vertical="center"/>
    </xf>
    <xf numFmtId="0" fontId="136" fillId="56" borderId="58" xfId="2" applyFont="1" applyFill="1" applyBorder="1" applyAlignment="1">
      <alignment horizontal="center" vertical="center" wrapText="1"/>
    </xf>
    <xf numFmtId="0" fontId="136" fillId="56" borderId="55" xfId="2" applyFont="1" applyFill="1" applyBorder="1" applyAlignment="1">
      <alignment horizontal="center" vertical="center" wrapText="1"/>
    </xf>
    <xf numFmtId="0" fontId="136" fillId="56" borderId="142" xfId="2" applyFont="1" applyFill="1" applyBorder="1" applyAlignment="1">
      <alignment horizontal="center" vertical="center" wrapText="1"/>
    </xf>
    <xf numFmtId="0" fontId="136" fillId="56" borderId="145" xfId="2" applyFont="1" applyFill="1" applyBorder="1" applyAlignment="1">
      <alignment horizontal="center" vertical="center" wrapText="1"/>
    </xf>
    <xf numFmtId="0" fontId="136" fillId="56" borderId="105" xfId="2" applyFont="1" applyFill="1" applyBorder="1" applyAlignment="1">
      <alignment horizontal="center" vertical="center" wrapText="1"/>
    </xf>
    <xf numFmtId="0" fontId="11" fillId="33" borderId="3" xfId="2" applyFont="1" applyFill="1" applyBorder="1" applyAlignment="1">
      <alignment horizontal="center" vertical="center" wrapText="1"/>
    </xf>
    <xf numFmtId="0" fontId="60" fillId="45" borderId="3" xfId="2" applyFont="1" applyFill="1" applyBorder="1" applyAlignment="1">
      <alignment horizontal="center" vertical="center"/>
    </xf>
    <xf numFmtId="0" fontId="46" fillId="0" borderId="0" xfId="2" applyFont="1" applyAlignment="1">
      <alignment horizontal="center" vertical="center"/>
    </xf>
    <xf numFmtId="0" fontId="7" fillId="0" borderId="77" xfId="2" applyBorder="1" applyAlignment="1">
      <alignment horizontal="justify" vertical="center" wrapText="1"/>
    </xf>
    <xf numFmtId="0" fontId="19" fillId="0" borderId="83" xfId="2" applyFont="1" applyBorder="1" applyAlignment="1">
      <alignment horizontal="justify" vertical="center" wrapText="1"/>
    </xf>
    <xf numFmtId="0" fontId="19" fillId="0" borderId="84" xfId="2" applyFont="1" applyBorder="1" applyAlignment="1">
      <alignment horizontal="justify" vertical="center" wrapText="1"/>
    </xf>
    <xf numFmtId="0" fontId="19" fillId="0" borderId="77" xfId="2" applyFont="1" applyBorder="1" applyAlignment="1">
      <alignment horizontal="justify" vertical="center" wrapText="1"/>
    </xf>
    <xf numFmtId="0" fontId="19" fillId="0" borderId="90" xfId="2" applyFont="1" applyBorder="1" applyAlignment="1">
      <alignment horizontal="justify" vertical="center" wrapText="1"/>
    </xf>
    <xf numFmtId="0" fontId="33" fillId="0" borderId="0" xfId="2" applyFont="1" applyAlignment="1">
      <alignment horizontal="left" vertical="center" wrapText="1"/>
    </xf>
    <xf numFmtId="0" fontId="19" fillId="0" borderId="58" xfId="2" applyFont="1" applyBorder="1" applyAlignment="1">
      <alignment horizontal="left" vertical="center" wrapText="1"/>
    </xf>
    <xf numFmtId="0" fontId="19" fillId="0" borderId="59" xfId="2" applyFont="1" applyBorder="1" applyAlignment="1">
      <alignment horizontal="left" vertical="center" wrapText="1"/>
    </xf>
    <xf numFmtId="0" fontId="19" fillId="0" borderId="55" xfId="2" applyFont="1" applyBorder="1" applyAlignment="1">
      <alignment horizontal="left" vertical="center" wrapText="1"/>
    </xf>
    <xf numFmtId="0" fontId="19" fillId="0" borderId="44" xfId="2" applyFont="1" applyBorder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0" borderId="18" xfId="2" applyFont="1" applyBorder="1" applyAlignment="1">
      <alignment horizontal="left" vertical="center" wrapText="1"/>
    </xf>
    <xf numFmtId="0" fontId="19" fillId="0" borderId="27" xfId="2" applyFont="1" applyBorder="1" applyAlignment="1">
      <alignment horizontal="left" vertical="center" wrapText="1"/>
    </xf>
    <xf numFmtId="0" fontId="19" fillId="0" borderId="30" xfId="2" applyFont="1" applyBorder="1" applyAlignment="1">
      <alignment horizontal="left" vertical="center" wrapText="1"/>
    </xf>
    <xf numFmtId="0" fontId="7" fillId="0" borderId="3" xfId="2" applyBorder="1" applyAlignment="1">
      <alignment horizontal="justify" vertical="center" wrapText="1"/>
    </xf>
    <xf numFmtId="0" fontId="19" fillId="0" borderId="3" xfId="2" applyFont="1" applyBorder="1" applyAlignment="1">
      <alignment horizontal="justify" vertical="center" wrapText="1"/>
    </xf>
    <xf numFmtId="0" fontId="102" fillId="0" borderId="0" xfId="2" applyFont="1" applyAlignment="1">
      <alignment horizontal="left" vertical="center" wrapText="1"/>
    </xf>
    <xf numFmtId="0" fontId="11" fillId="34" borderId="58" xfId="2" applyFont="1" applyFill="1" applyBorder="1" applyAlignment="1">
      <alignment horizontal="center" vertical="center" wrapText="1"/>
    </xf>
    <xf numFmtId="0" fontId="11" fillId="34" borderId="55" xfId="2" applyFont="1" applyFill="1" applyBorder="1" applyAlignment="1">
      <alignment horizontal="center" vertical="center" wrapText="1"/>
    </xf>
    <xf numFmtId="0" fontId="11" fillId="34" borderId="58" xfId="2" applyFont="1" applyFill="1" applyBorder="1" applyAlignment="1">
      <alignment horizontal="center" vertical="center"/>
    </xf>
    <xf numFmtId="0" fontId="95" fillId="34" borderId="55" xfId="2" applyFont="1" applyFill="1" applyBorder="1" applyAlignment="1">
      <alignment horizontal="center" vertical="center"/>
    </xf>
    <xf numFmtId="0" fontId="11" fillId="34" borderId="27" xfId="2" applyFont="1" applyFill="1" applyBorder="1" applyAlignment="1">
      <alignment horizontal="center" vertical="center" wrapText="1"/>
    </xf>
    <xf numFmtId="0" fontId="11" fillId="34" borderId="44" xfId="2" applyFont="1" applyFill="1" applyBorder="1" applyAlignment="1">
      <alignment horizontal="center" vertical="center" wrapText="1"/>
    </xf>
    <xf numFmtId="0" fontId="11" fillId="34" borderId="28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44" xfId="2" applyFont="1" applyBorder="1" applyAlignment="1">
      <alignment horizontal="center" vertical="center" wrapText="1"/>
    </xf>
    <xf numFmtId="0" fontId="84" fillId="2" borderId="0" xfId="2" applyFont="1" applyFill="1" applyAlignment="1">
      <alignment horizontal="center" wrapText="1"/>
    </xf>
    <xf numFmtId="0" fontId="84" fillId="2" borderId="0" xfId="2" applyFont="1" applyFill="1" applyAlignment="1">
      <alignment horizontal="center"/>
    </xf>
    <xf numFmtId="0" fontId="12" fillId="2" borderId="0" xfId="2" applyFont="1" applyFill="1" applyAlignment="1">
      <alignment horizontal="left"/>
    </xf>
    <xf numFmtId="0" fontId="40" fillId="2" borderId="18" xfId="2" applyFont="1" applyFill="1" applyBorder="1" applyAlignment="1">
      <alignment horizontal="right"/>
    </xf>
    <xf numFmtId="0" fontId="36" fillId="30" borderId="2" xfId="2" applyFont="1" applyFill="1" applyBorder="1" applyAlignment="1">
      <alignment horizontal="center" vertical="center" wrapText="1"/>
    </xf>
    <xf numFmtId="0" fontId="36" fillId="30" borderId="75" xfId="2" applyFont="1" applyFill="1" applyBorder="1" applyAlignment="1">
      <alignment horizontal="center" vertical="center" wrapText="1"/>
    </xf>
    <xf numFmtId="0" fontId="36" fillId="30" borderId="38" xfId="2" applyFont="1" applyFill="1" applyBorder="1" applyAlignment="1">
      <alignment horizontal="center" vertical="center" wrapText="1"/>
    </xf>
    <xf numFmtId="0" fontId="36" fillId="30" borderId="2" xfId="2" applyFont="1" applyFill="1" applyBorder="1" applyAlignment="1">
      <alignment horizontal="center" vertical="center"/>
    </xf>
    <xf numFmtId="0" fontId="36" fillId="30" borderId="75" xfId="2" applyFont="1" applyFill="1" applyBorder="1" applyAlignment="1">
      <alignment horizontal="center" vertical="center"/>
    </xf>
    <xf numFmtId="0" fontId="36" fillId="30" borderId="38" xfId="2" applyFont="1" applyFill="1" applyBorder="1" applyAlignment="1">
      <alignment horizontal="center" vertical="center"/>
    </xf>
    <xf numFmtId="0" fontId="36" fillId="30" borderId="2" xfId="2" applyFont="1" applyFill="1" applyBorder="1" applyAlignment="1">
      <alignment horizontal="center" vertical="top" wrapText="1"/>
    </xf>
    <xf numFmtId="0" fontId="36" fillId="30" borderId="75" xfId="2" applyFont="1" applyFill="1" applyBorder="1" applyAlignment="1">
      <alignment horizontal="center" vertical="top" wrapText="1"/>
    </xf>
    <xf numFmtId="0" fontId="11" fillId="0" borderId="40" xfId="2" applyFont="1" applyBorder="1" applyAlignment="1">
      <alignment horizontal="center" vertical="center" wrapText="1"/>
    </xf>
    <xf numFmtId="0" fontId="11" fillId="0" borderId="41" xfId="2" applyFont="1" applyBorder="1" applyAlignment="1">
      <alignment horizontal="center" vertical="center" wrapText="1"/>
    </xf>
    <xf numFmtId="0" fontId="11" fillId="31" borderId="34" xfId="2" applyFont="1" applyFill="1" applyBorder="1" applyAlignment="1">
      <alignment vertical="center"/>
    </xf>
    <xf numFmtId="0" fontId="11" fillId="31" borderId="35" xfId="2" applyFont="1" applyFill="1" applyBorder="1" applyAlignment="1">
      <alignment vertical="center"/>
    </xf>
    <xf numFmtId="0" fontId="11" fillId="31" borderId="76" xfId="2" applyFont="1" applyFill="1" applyBorder="1" applyAlignment="1">
      <alignment vertical="center"/>
    </xf>
    <xf numFmtId="0" fontId="11" fillId="31" borderId="19" xfId="2" applyFont="1" applyFill="1" applyBorder="1" applyAlignment="1">
      <alignment vertical="center"/>
    </xf>
    <xf numFmtId="0" fontId="11" fillId="31" borderId="20" xfId="2" applyFont="1" applyFill="1" applyBorder="1" applyAlignment="1">
      <alignment vertical="center"/>
    </xf>
    <xf numFmtId="0" fontId="11" fillId="31" borderId="21" xfId="2" applyFont="1" applyFill="1" applyBorder="1" applyAlignment="1">
      <alignment vertical="center"/>
    </xf>
    <xf numFmtId="0" fontId="44" fillId="2" borderId="44" xfId="2" applyFont="1" applyFill="1" applyBorder="1" applyAlignment="1">
      <alignment wrapText="1"/>
    </xf>
    <xf numFmtId="0" fontId="40" fillId="2" borderId="44" xfId="2" applyFont="1" applyFill="1" applyBorder="1" applyAlignment="1">
      <alignment wrapText="1"/>
    </xf>
    <xf numFmtId="0" fontId="11" fillId="0" borderId="19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0" fontId="11" fillId="3" borderId="43" xfId="2" applyFont="1" applyFill="1" applyBorder="1" applyAlignment="1">
      <alignment horizontal="center" vertical="center" wrapText="1"/>
    </xf>
    <xf numFmtId="0" fontId="11" fillId="35" borderId="34" xfId="2" applyFont="1" applyFill="1" applyBorder="1" applyAlignment="1">
      <alignment horizontal="left" vertical="center" wrapText="1"/>
    </xf>
    <xf numFmtId="0" fontId="11" fillId="35" borderId="35" xfId="2" applyFont="1" applyFill="1" applyBorder="1" applyAlignment="1">
      <alignment horizontal="left" vertical="center" wrapText="1"/>
    </xf>
    <xf numFmtId="0" fontId="110" fillId="50" borderId="19" xfId="58" applyFont="1" applyFill="1" applyBorder="1" applyAlignment="1">
      <alignment horizontal="center" vertical="center" wrapText="1"/>
    </xf>
    <xf numFmtId="0" fontId="110" fillId="50" borderId="20" xfId="58" applyFont="1" applyFill="1" applyBorder="1" applyAlignment="1">
      <alignment horizontal="center" vertical="center"/>
    </xf>
    <xf numFmtId="0" fontId="110" fillId="50" borderId="21" xfId="58" applyFont="1" applyFill="1" applyBorder="1" applyAlignment="1">
      <alignment horizontal="center" vertical="center"/>
    </xf>
    <xf numFmtId="0" fontId="111" fillId="50" borderId="58" xfId="58" applyFont="1" applyFill="1" applyBorder="1" applyAlignment="1">
      <alignment horizontal="center" vertical="center" textRotation="90"/>
    </xf>
    <xf numFmtId="0" fontId="111" fillId="50" borderId="59" xfId="58" applyFont="1" applyFill="1" applyBorder="1" applyAlignment="1">
      <alignment horizontal="center" vertical="center" textRotation="90"/>
    </xf>
  </cellXfs>
  <cellStyles count="6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1" builtinId="3"/>
    <cellStyle name="Comma 2" xfId="30"/>
    <cellStyle name="Comma 2 2" xfId="60"/>
    <cellStyle name="Comma 3" xfId="5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57" builtinId="8"/>
    <cellStyle name="Input 2" xfId="37"/>
    <cellStyle name="Linked Cell 2" xfId="38"/>
    <cellStyle name="Neutral 2" xfId="39"/>
    <cellStyle name="Normal" xfId="0" builtinId="0"/>
    <cellStyle name="Normal 2" xfId="40"/>
    <cellStyle name="Normal 2 2" xfId="55"/>
    <cellStyle name="Normal 3" xfId="41"/>
    <cellStyle name="Normal 3 2" xfId="53"/>
    <cellStyle name="Normal 4" xfId="2"/>
    <cellStyle name="Normal 4 2" xfId="48"/>
    <cellStyle name="Normal 4 2 2" xfId="54"/>
    <cellStyle name="Normal 5" xfId="51"/>
    <cellStyle name="Normal 6" xfId="52"/>
    <cellStyle name="Normal 7" xfId="56"/>
    <cellStyle name="Normal 8" xfId="58"/>
    <cellStyle name="Normal 9" xfId="61"/>
    <cellStyle name="Normal_Book1" xfId="50"/>
    <cellStyle name="Note 2" xfId="42"/>
    <cellStyle name="Output 2" xfId="43"/>
    <cellStyle name="Percent" xfId="49" builtinId="5"/>
    <cellStyle name="Percent 2" xfId="44"/>
    <cellStyle name="Title 2" xfId="45"/>
    <cellStyle name="Total 2" xfId="46"/>
    <cellStyle name="Warning Text 2" xfId="47"/>
  </cellStyles>
  <dxfs count="3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FDF79"/>
      <color rgb="FFF8D87C"/>
      <color rgb="FFFFFFCC"/>
      <color rgb="FFFFCCFF"/>
      <color rgb="FFCCFFCC"/>
      <color rgb="FF85FB99"/>
      <color rgb="FF81FFC0"/>
      <color rgb="FFCC9900"/>
      <color rgb="FF0099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5" dropStyle="combo" dx="16" fmlaRange="#REF!" sel="0" val="0"/>
</file>

<file path=xl/ctrlProps/ctrlProp2.xml><?xml version="1.0" encoding="utf-8"?>
<formControlPr xmlns="http://schemas.microsoft.com/office/spreadsheetml/2009/9/main" objectType="Drop" dropLines="5" dropStyle="combo" dx="16" fmlaRange="$U$10:$U$11" sel="2" val="0"/>
</file>

<file path=xl/ctrlProps/ctrlProp3.xml><?xml version="1.0" encoding="utf-8"?>
<formControlPr xmlns="http://schemas.microsoft.com/office/spreadsheetml/2009/9/main" objectType="Drop" dropLines="5" dropStyle="combo" dx="16" fmlaRange="#REF!" sel="0" val="0"/>
</file>

<file path=xl/ctrlProps/ctrlProp4.xml><?xml version="1.0" encoding="utf-8"?>
<formControlPr xmlns="http://schemas.microsoft.com/office/spreadsheetml/2009/9/main" objectType="Drop" dropLines="5" dropStyle="combo" dx="16" fmlaRange="#REF!" sel="0" val="0"/>
</file>

<file path=xl/ctrlProps/ctrlProp5.xml><?xml version="1.0" encoding="utf-8"?>
<formControlPr xmlns="http://schemas.microsoft.com/office/spreadsheetml/2009/9/main" objectType="Drop" dropLines="5" dropStyle="combo" dx="16" fmlaRange="#REF!" sel="0" val="0"/>
</file>

<file path=xl/ctrlProps/ctrlProp6.xml><?xml version="1.0" encoding="utf-8"?>
<formControlPr xmlns="http://schemas.microsoft.com/office/spreadsheetml/2009/9/main" objectType="Drop" dropLines="5" dropStyle="combo" dx="16" fmlaRange="#REF!" sel="0" val="0"/>
</file>

<file path=xl/ctrlProps/ctrlProp7.xml><?xml version="1.0" encoding="utf-8"?>
<formControlPr xmlns="http://schemas.microsoft.com/office/spreadsheetml/2009/9/main" objectType="Drop" dropLines="5" dropStyle="combo" dx="16" fmlaRange="#REF!" sel="0" val="0"/>
</file>

<file path=xl/ctrlProps/ctrlProp8.xml><?xml version="1.0" encoding="utf-8"?>
<formControlPr xmlns="http://schemas.microsoft.com/office/spreadsheetml/2009/9/main" objectType="Drop" dropLines="5" dropStyle="combo" dx="16" fmlaRange="#REF!" sel="0" val="0"/>
</file>

<file path=xl/ctrlProps/ctrlProp9.xml><?xml version="1.0" encoding="utf-8"?>
<formControlPr xmlns="http://schemas.microsoft.com/office/spreadsheetml/2009/9/main" objectType="Drop" dropLines="5" dropStyle="combo" dx="16" fmlaRange="#REF!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107 (a) (2)'!Print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161925</xdr:rowOff>
    </xdr:from>
    <xdr:to>
      <xdr:col>1</xdr:col>
      <xdr:colOff>476250</xdr:colOff>
      <xdr:row>2</xdr:row>
      <xdr:rowOff>15442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2" y="161925"/>
          <a:ext cx="885823" cy="853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2676525</xdr:colOff>
          <xdr:row>4</xdr:row>
          <xdr:rowOff>85725</xdr:rowOff>
        </xdr:from>
        <xdr:to>
          <xdr:col>1</xdr:col>
          <xdr:colOff>2676525</xdr:colOff>
          <xdr:row>5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1790700</xdr:colOff>
          <xdr:row>3</xdr:row>
          <xdr:rowOff>238125</xdr:rowOff>
        </xdr:from>
        <xdr:to>
          <xdr:col>1</xdr:col>
          <xdr:colOff>1790700</xdr:colOff>
          <xdr:row>4</xdr:row>
          <xdr:rowOff>142875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1876425</xdr:colOff>
          <xdr:row>3</xdr:row>
          <xdr:rowOff>161925</xdr:rowOff>
        </xdr:from>
        <xdr:to>
          <xdr:col>1</xdr:col>
          <xdr:colOff>1876425</xdr:colOff>
          <xdr:row>4</xdr:row>
          <xdr:rowOff>95250</xdr:rowOff>
        </xdr:to>
        <xdr:sp macro="" textlink="">
          <xdr:nvSpPr>
            <xdr:cNvPr id="49153" name="Drop Dow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1876425</xdr:colOff>
          <xdr:row>18</xdr:row>
          <xdr:rowOff>0</xdr:rowOff>
        </xdr:from>
        <xdr:to>
          <xdr:col>1</xdr:col>
          <xdr:colOff>1876425</xdr:colOff>
          <xdr:row>19</xdr:row>
          <xdr:rowOff>0</xdr:rowOff>
        </xdr:to>
        <xdr:sp macro="" textlink="">
          <xdr:nvSpPr>
            <xdr:cNvPr id="48129" name="Drop Down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1876425</xdr:colOff>
          <xdr:row>1</xdr:row>
          <xdr:rowOff>161925</xdr:rowOff>
        </xdr:from>
        <xdr:to>
          <xdr:col>1</xdr:col>
          <xdr:colOff>1876425</xdr:colOff>
          <xdr:row>1</xdr:row>
          <xdr:rowOff>304800</xdr:rowOff>
        </xdr:to>
        <xdr:sp macro="" textlink="">
          <xdr:nvSpPr>
            <xdr:cNvPr id="48130" name="Drop Down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1876425</xdr:colOff>
          <xdr:row>6</xdr:row>
          <xdr:rowOff>0</xdr:rowOff>
        </xdr:from>
        <xdr:to>
          <xdr:col>1</xdr:col>
          <xdr:colOff>1876425</xdr:colOff>
          <xdr:row>7</xdr:row>
          <xdr:rowOff>0</xdr:rowOff>
        </xdr:to>
        <xdr:sp macro="" textlink="">
          <xdr:nvSpPr>
            <xdr:cNvPr id="48131" name="Drop Down 3" hidden="1">
              <a:extLst>
                <a:ext uri="{63B3BB69-23CF-44E3-9099-C40C66FF867C}">
                  <a14:compatExt spid="_x0000_s48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1876425</xdr:colOff>
          <xdr:row>39</xdr:row>
          <xdr:rowOff>0</xdr:rowOff>
        </xdr:from>
        <xdr:to>
          <xdr:col>1</xdr:col>
          <xdr:colOff>0</xdr:colOff>
          <xdr:row>39</xdr:row>
          <xdr:rowOff>142875</xdr:rowOff>
        </xdr:to>
        <xdr:sp macro="" textlink="">
          <xdr:nvSpPr>
            <xdr:cNvPr id="71681" name="Drop Down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1876425</xdr:colOff>
          <xdr:row>1</xdr:row>
          <xdr:rowOff>161925</xdr:rowOff>
        </xdr:from>
        <xdr:to>
          <xdr:col>1</xdr:col>
          <xdr:colOff>0</xdr:colOff>
          <xdr:row>1</xdr:row>
          <xdr:rowOff>304800</xdr:rowOff>
        </xdr:to>
        <xdr:sp macro="" textlink="">
          <xdr:nvSpPr>
            <xdr:cNvPr id="71682" name="Drop Down 2" hidden="1">
              <a:extLst>
                <a:ext uri="{63B3BB69-23CF-44E3-9099-C40C66FF867C}">
                  <a14:compatExt spid="_x0000_s71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1876425</xdr:colOff>
          <xdr:row>39</xdr:row>
          <xdr:rowOff>0</xdr:rowOff>
        </xdr:from>
        <xdr:to>
          <xdr:col>1</xdr:col>
          <xdr:colOff>0</xdr:colOff>
          <xdr:row>39</xdr:row>
          <xdr:rowOff>142875</xdr:rowOff>
        </xdr:to>
        <xdr:sp macro="" textlink="">
          <xdr:nvSpPr>
            <xdr:cNvPr id="71683" name="Drop Down 3" hidden="1">
              <a:extLst>
                <a:ext uri="{63B3BB69-23CF-44E3-9099-C40C66FF867C}">
                  <a14:compatExt spid="_x0000_s71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104775</xdr:rowOff>
    </xdr:from>
    <xdr:to>
      <xdr:col>8</xdr:col>
      <xdr:colOff>396875</xdr:colOff>
      <xdr:row>46</xdr:row>
      <xdr:rowOff>142875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04775"/>
          <a:ext cx="5165724" cy="880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46"/>
  <sheetViews>
    <sheetView showGridLines="0" view="pageBreakPreview" topLeftCell="A32" zoomScale="120" zoomScaleNormal="100" zoomScaleSheetLayoutView="120" workbookViewId="0">
      <selection activeCell="B41" sqref="B41"/>
    </sheetView>
  </sheetViews>
  <sheetFormatPr defaultColWidth="11.42578125" defaultRowHeight="15.75" x14ac:dyDescent="0.25"/>
  <cols>
    <col min="1" max="1" width="7.28515625" style="367" customWidth="1"/>
    <col min="2" max="2" width="70" style="367" customWidth="1"/>
    <col min="3" max="3" width="13.42578125" style="367" bestFit="1" customWidth="1"/>
    <col min="4" max="256" width="11.42578125" style="367"/>
    <col min="257" max="257" width="7.28515625" style="367" customWidth="1"/>
    <col min="258" max="258" width="65.85546875" style="367" customWidth="1"/>
    <col min="259" max="259" width="9.140625" style="367" customWidth="1"/>
    <col min="260" max="512" width="11.42578125" style="367"/>
    <col min="513" max="513" width="7.28515625" style="367" customWidth="1"/>
    <col min="514" max="514" width="65.85546875" style="367" customWidth="1"/>
    <col min="515" max="515" width="9.140625" style="367" customWidth="1"/>
    <col min="516" max="768" width="11.42578125" style="367"/>
    <col min="769" max="769" width="7.28515625" style="367" customWidth="1"/>
    <col min="770" max="770" width="65.85546875" style="367" customWidth="1"/>
    <col min="771" max="771" width="9.140625" style="367" customWidth="1"/>
    <col min="772" max="1024" width="11.42578125" style="367"/>
    <col min="1025" max="1025" width="7.28515625" style="367" customWidth="1"/>
    <col min="1026" max="1026" width="65.85546875" style="367" customWidth="1"/>
    <col min="1027" max="1027" width="9.140625" style="367" customWidth="1"/>
    <col min="1028" max="1280" width="11.42578125" style="367"/>
    <col min="1281" max="1281" width="7.28515625" style="367" customWidth="1"/>
    <col min="1282" max="1282" width="65.85546875" style="367" customWidth="1"/>
    <col min="1283" max="1283" width="9.140625" style="367" customWidth="1"/>
    <col min="1284" max="1536" width="11.42578125" style="367"/>
    <col min="1537" max="1537" width="7.28515625" style="367" customWidth="1"/>
    <col min="1538" max="1538" width="65.85546875" style="367" customWidth="1"/>
    <col min="1539" max="1539" width="9.140625" style="367" customWidth="1"/>
    <col min="1540" max="1792" width="11.42578125" style="367"/>
    <col min="1793" max="1793" width="7.28515625" style="367" customWidth="1"/>
    <col min="1794" max="1794" width="65.85546875" style="367" customWidth="1"/>
    <col min="1795" max="1795" width="9.140625" style="367" customWidth="1"/>
    <col min="1796" max="2048" width="11.42578125" style="367"/>
    <col min="2049" max="2049" width="7.28515625" style="367" customWidth="1"/>
    <col min="2050" max="2050" width="65.85546875" style="367" customWidth="1"/>
    <col min="2051" max="2051" width="9.140625" style="367" customWidth="1"/>
    <col min="2052" max="2304" width="11.42578125" style="367"/>
    <col min="2305" max="2305" width="7.28515625" style="367" customWidth="1"/>
    <col min="2306" max="2306" width="65.85546875" style="367" customWidth="1"/>
    <col min="2307" max="2307" width="9.140625" style="367" customWidth="1"/>
    <col min="2308" max="2560" width="11.42578125" style="367"/>
    <col min="2561" max="2561" width="7.28515625" style="367" customWidth="1"/>
    <col min="2562" max="2562" width="65.85546875" style="367" customWidth="1"/>
    <col min="2563" max="2563" width="9.140625" style="367" customWidth="1"/>
    <col min="2564" max="2816" width="11.42578125" style="367"/>
    <col min="2817" max="2817" width="7.28515625" style="367" customWidth="1"/>
    <col min="2818" max="2818" width="65.85546875" style="367" customWidth="1"/>
    <col min="2819" max="2819" width="9.140625" style="367" customWidth="1"/>
    <col min="2820" max="3072" width="11.42578125" style="367"/>
    <col min="3073" max="3073" width="7.28515625" style="367" customWidth="1"/>
    <col min="3074" max="3074" width="65.85546875" style="367" customWidth="1"/>
    <col min="3075" max="3075" width="9.140625" style="367" customWidth="1"/>
    <col min="3076" max="3328" width="11.42578125" style="367"/>
    <col min="3329" max="3329" width="7.28515625" style="367" customWidth="1"/>
    <col min="3330" max="3330" width="65.85546875" style="367" customWidth="1"/>
    <col min="3331" max="3331" width="9.140625" style="367" customWidth="1"/>
    <col min="3332" max="3584" width="11.42578125" style="367"/>
    <col min="3585" max="3585" width="7.28515625" style="367" customWidth="1"/>
    <col min="3586" max="3586" width="65.85546875" style="367" customWidth="1"/>
    <col min="3587" max="3587" width="9.140625" style="367" customWidth="1"/>
    <col min="3588" max="3840" width="11.42578125" style="367"/>
    <col min="3841" max="3841" width="7.28515625" style="367" customWidth="1"/>
    <col min="3842" max="3842" width="65.85546875" style="367" customWidth="1"/>
    <col min="3843" max="3843" width="9.140625" style="367" customWidth="1"/>
    <col min="3844" max="4096" width="11.42578125" style="367"/>
    <col min="4097" max="4097" width="7.28515625" style="367" customWidth="1"/>
    <col min="4098" max="4098" width="65.85546875" style="367" customWidth="1"/>
    <col min="4099" max="4099" width="9.140625" style="367" customWidth="1"/>
    <col min="4100" max="4352" width="11.42578125" style="367"/>
    <col min="4353" max="4353" width="7.28515625" style="367" customWidth="1"/>
    <col min="4354" max="4354" width="65.85546875" style="367" customWidth="1"/>
    <col min="4355" max="4355" width="9.140625" style="367" customWidth="1"/>
    <col min="4356" max="4608" width="11.42578125" style="367"/>
    <col min="4609" max="4609" width="7.28515625" style="367" customWidth="1"/>
    <col min="4610" max="4610" width="65.85546875" style="367" customWidth="1"/>
    <col min="4611" max="4611" width="9.140625" style="367" customWidth="1"/>
    <col min="4612" max="4864" width="11.42578125" style="367"/>
    <col min="4865" max="4865" width="7.28515625" style="367" customWidth="1"/>
    <col min="4866" max="4866" width="65.85546875" style="367" customWidth="1"/>
    <col min="4867" max="4867" width="9.140625" style="367" customWidth="1"/>
    <col min="4868" max="5120" width="11.42578125" style="367"/>
    <col min="5121" max="5121" width="7.28515625" style="367" customWidth="1"/>
    <col min="5122" max="5122" width="65.85546875" style="367" customWidth="1"/>
    <col min="5123" max="5123" width="9.140625" style="367" customWidth="1"/>
    <col min="5124" max="5376" width="11.42578125" style="367"/>
    <col min="5377" max="5377" width="7.28515625" style="367" customWidth="1"/>
    <col min="5378" max="5378" width="65.85546875" style="367" customWidth="1"/>
    <col min="5379" max="5379" width="9.140625" style="367" customWidth="1"/>
    <col min="5380" max="5632" width="11.42578125" style="367"/>
    <col min="5633" max="5633" width="7.28515625" style="367" customWidth="1"/>
    <col min="5634" max="5634" width="65.85546875" style="367" customWidth="1"/>
    <col min="5635" max="5635" width="9.140625" style="367" customWidth="1"/>
    <col min="5636" max="5888" width="11.42578125" style="367"/>
    <col min="5889" max="5889" width="7.28515625" style="367" customWidth="1"/>
    <col min="5890" max="5890" width="65.85546875" style="367" customWidth="1"/>
    <col min="5891" max="5891" width="9.140625" style="367" customWidth="1"/>
    <col min="5892" max="6144" width="11.42578125" style="367"/>
    <col min="6145" max="6145" width="7.28515625" style="367" customWidth="1"/>
    <col min="6146" max="6146" width="65.85546875" style="367" customWidth="1"/>
    <col min="6147" max="6147" width="9.140625" style="367" customWidth="1"/>
    <col min="6148" max="6400" width="11.42578125" style="367"/>
    <col min="6401" max="6401" width="7.28515625" style="367" customWidth="1"/>
    <col min="6402" max="6402" width="65.85546875" style="367" customWidth="1"/>
    <col min="6403" max="6403" width="9.140625" style="367" customWidth="1"/>
    <col min="6404" max="6656" width="11.42578125" style="367"/>
    <col min="6657" max="6657" width="7.28515625" style="367" customWidth="1"/>
    <col min="6658" max="6658" width="65.85546875" style="367" customWidth="1"/>
    <col min="6659" max="6659" width="9.140625" style="367" customWidth="1"/>
    <col min="6660" max="6912" width="11.42578125" style="367"/>
    <col min="6913" max="6913" width="7.28515625" style="367" customWidth="1"/>
    <col min="6914" max="6914" width="65.85546875" style="367" customWidth="1"/>
    <col min="6915" max="6915" width="9.140625" style="367" customWidth="1"/>
    <col min="6916" max="7168" width="11.42578125" style="367"/>
    <col min="7169" max="7169" width="7.28515625" style="367" customWidth="1"/>
    <col min="7170" max="7170" width="65.85546875" style="367" customWidth="1"/>
    <col min="7171" max="7171" width="9.140625" style="367" customWidth="1"/>
    <col min="7172" max="7424" width="11.42578125" style="367"/>
    <col min="7425" max="7425" width="7.28515625" style="367" customWidth="1"/>
    <col min="7426" max="7426" width="65.85546875" style="367" customWidth="1"/>
    <col min="7427" max="7427" width="9.140625" style="367" customWidth="1"/>
    <col min="7428" max="7680" width="11.42578125" style="367"/>
    <col min="7681" max="7681" width="7.28515625" style="367" customWidth="1"/>
    <col min="7682" max="7682" width="65.85546875" style="367" customWidth="1"/>
    <col min="7683" max="7683" width="9.140625" style="367" customWidth="1"/>
    <col min="7684" max="7936" width="11.42578125" style="367"/>
    <col min="7937" max="7937" width="7.28515625" style="367" customWidth="1"/>
    <col min="7938" max="7938" width="65.85546875" style="367" customWidth="1"/>
    <col min="7939" max="7939" width="9.140625" style="367" customWidth="1"/>
    <col min="7940" max="8192" width="11.42578125" style="367"/>
    <col min="8193" max="8193" width="7.28515625" style="367" customWidth="1"/>
    <col min="8194" max="8194" width="65.85546875" style="367" customWidth="1"/>
    <col min="8195" max="8195" width="9.140625" style="367" customWidth="1"/>
    <col min="8196" max="8448" width="11.42578125" style="367"/>
    <col min="8449" max="8449" width="7.28515625" style="367" customWidth="1"/>
    <col min="8450" max="8450" width="65.85546875" style="367" customWidth="1"/>
    <col min="8451" max="8451" width="9.140625" style="367" customWidth="1"/>
    <col min="8452" max="8704" width="11.42578125" style="367"/>
    <col min="8705" max="8705" width="7.28515625" style="367" customWidth="1"/>
    <col min="8706" max="8706" width="65.85546875" style="367" customWidth="1"/>
    <col min="8707" max="8707" width="9.140625" style="367" customWidth="1"/>
    <col min="8708" max="8960" width="11.42578125" style="367"/>
    <col min="8961" max="8961" width="7.28515625" style="367" customWidth="1"/>
    <col min="8962" max="8962" width="65.85546875" style="367" customWidth="1"/>
    <col min="8963" max="8963" width="9.140625" style="367" customWidth="1"/>
    <col min="8964" max="9216" width="11.42578125" style="367"/>
    <col min="9217" max="9217" width="7.28515625" style="367" customWidth="1"/>
    <col min="9218" max="9218" width="65.85546875" style="367" customWidth="1"/>
    <col min="9219" max="9219" width="9.140625" style="367" customWidth="1"/>
    <col min="9220" max="9472" width="11.42578125" style="367"/>
    <col min="9473" max="9473" width="7.28515625" style="367" customWidth="1"/>
    <col min="9474" max="9474" width="65.85546875" style="367" customWidth="1"/>
    <col min="9475" max="9475" width="9.140625" style="367" customWidth="1"/>
    <col min="9476" max="9728" width="11.42578125" style="367"/>
    <col min="9729" max="9729" width="7.28515625" style="367" customWidth="1"/>
    <col min="9730" max="9730" width="65.85546875" style="367" customWidth="1"/>
    <col min="9731" max="9731" width="9.140625" style="367" customWidth="1"/>
    <col min="9732" max="9984" width="11.42578125" style="367"/>
    <col min="9985" max="9985" width="7.28515625" style="367" customWidth="1"/>
    <col min="9986" max="9986" width="65.85546875" style="367" customWidth="1"/>
    <col min="9987" max="9987" width="9.140625" style="367" customWidth="1"/>
    <col min="9988" max="10240" width="11.42578125" style="367"/>
    <col min="10241" max="10241" width="7.28515625" style="367" customWidth="1"/>
    <col min="10242" max="10242" width="65.85546875" style="367" customWidth="1"/>
    <col min="10243" max="10243" width="9.140625" style="367" customWidth="1"/>
    <col min="10244" max="10496" width="11.42578125" style="367"/>
    <col min="10497" max="10497" width="7.28515625" style="367" customWidth="1"/>
    <col min="10498" max="10498" width="65.85546875" style="367" customWidth="1"/>
    <col min="10499" max="10499" width="9.140625" style="367" customWidth="1"/>
    <col min="10500" max="10752" width="11.42578125" style="367"/>
    <col min="10753" max="10753" width="7.28515625" style="367" customWidth="1"/>
    <col min="10754" max="10754" width="65.85546875" style="367" customWidth="1"/>
    <col min="10755" max="10755" width="9.140625" style="367" customWidth="1"/>
    <col min="10756" max="11008" width="11.42578125" style="367"/>
    <col min="11009" max="11009" width="7.28515625" style="367" customWidth="1"/>
    <col min="11010" max="11010" width="65.85546875" style="367" customWidth="1"/>
    <col min="11011" max="11011" width="9.140625" style="367" customWidth="1"/>
    <col min="11012" max="11264" width="11.42578125" style="367"/>
    <col min="11265" max="11265" width="7.28515625" style="367" customWidth="1"/>
    <col min="11266" max="11266" width="65.85546875" style="367" customWidth="1"/>
    <col min="11267" max="11267" width="9.140625" style="367" customWidth="1"/>
    <col min="11268" max="11520" width="11.42578125" style="367"/>
    <col min="11521" max="11521" width="7.28515625" style="367" customWidth="1"/>
    <col min="11522" max="11522" width="65.85546875" style="367" customWidth="1"/>
    <col min="11523" max="11523" width="9.140625" style="367" customWidth="1"/>
    <col min="11524" max="11776" width="11.42578125" style="367"/>
    <col min="11777" max="11777" width="7.28515625" style="367" customWidth="1"/>
    <col min="11778" max="11778" width="65.85546875" style="367" customWidth="1"/>
    <col min="11779" max="11779" width="9.140625" style="367" customWidth="1"/>
    <col min="11780" max="12032" width="11.42578125" style="367"/>
    <col min="12033" max="12033" width="7.28515625" style="367" customWidth="1"/>
    <col min="12034" max="12034" width="65.85546875" style="367" customWidth="1"/>
    <col min="12035" max="12035" width="9.140625" style="367" customWidth="1"/>
    <col min="12036" max="12288" width="11.42578125" style="367"/>
    <col min="12289" max="12289" width="7.28515625" style="367" customWidth="1"/>
    <col min="12290" max="12290" width="65.85546875" style="367" customWidth="1"/>
    <col min="12291" max="12291" width="9.140625" style="367" customWidth="1"/>
    <col min="12292" max="12544" width="11.42578125" style="367"/>
    <col min="12545" max="12545" width="7.28515625" style="367" customWidth="1"/>
    <col min="12546" max="12546" width="65.85546875" style="367" customWidth="1"/>
    <col min="12547" max="12547" width="9.140625" style="367" customWidth="1"/>
    <col min="12548" max="12800" width="11.42578125" style="367"/>
    <col min="12801" max="12801" width="7.28515625" style="367" customWidth="1"/>
    <col min="12802" max="12802" width="65.85546875" style="367" customWidth="1"/>
    <col min="12803" max="12803" width="9.140625" style="367" customWidth="1"/>
    <col min="12804" max="13056" width="11.42578125" style="367"/>
    <col min="13057" max="13057" width="7.28515625" style="367" customWidth="1"/>
    <col min="13058" max="13058" width="65.85546875" style="367" customWidth="1"/>
    <col min="13059" max="13059" width="9.140625" style="367" customWidth="1"/>
    <col min="13060" max="13312" width="11.42578125" style="367"/>
    <col min="13313" max="13313" width="7.28515625" style="367" customWidth="1"/>
    <col min="13314" max="13314" width="65.85546875" style="367" customWidth="1"/>
    <col min="13315" max="13315" width="9.140625" style="367" customWidth="1"/>
    <col min="13316" max="13568" width="11.42578125" style="367"/>
    <col min="13569" max="13569" width="7.28515625" style="367" customWidth="1"/>
    <col min="13570" max="13570" width="65.85546875" style="367" customWidth="1"/>
    <col min="13571" max="13571" width="9.140625" style="367" customWidth="1"/>
    <col min="13572" max="13824" width="11.42578125" style="367"/>
    <col min="13825" max="13825" width="7.28515625" style="367" customWidth="1"/>
    <col min="13826" max="13826" width="65.85546875" style="367" customWidth="1"/>
    <col min="13827" max="13827" width="9.140625" style="367" customWidth="1"/>
    <col min="13828" max="14080" width="11.42578125" style="367"/>
    <col min="14081" max="14081" width="7.28515625" style="367" customWidth="1"/>
    <col min="14082" max="14082" width="65.85546875" style="367" customWidth="1"/>
    <col min="14083" max="14083" width="9.140625" style="367" customWidth="1"/>
    <col min="14084" max="14336" width="11.42578125" style="367"/>
    <col min="14337" max="14337" width="7.28515625" style="367" customWidth="1"/>
    <col min="14338" max="14338" width="65.85546875" style="367" customWidth="1"/>
    <col min="14339" max="14339" width="9.140625" style="367" customWidth="1"/>
    <col min="14340" max="14592" width="11.42578125" style="367"/>
    <col min="14593" max="14593" width="7.28515625" style="367" customWidth="1"/>
    <col min="14594" max="14594" width="65.85546875" style="367" customWidth="1"/>
    <col min="14595" max="14595" width="9.140625" style="367" customWidth="1"/>
    <col min="14596" max="14848" width="11.42578125" style="367"/>
    <col min="14849" max="14849" width="7.28515625" style="367" customWidth="1"/>
    <col min="14850" max="14850" width="65.85546875" style="367" customWidth="1"/>
    <col min="14851" max="14851" width="9.140625" style="367" customWidth="1"/>
    <col min="14852" max="15104" width="11.42578125" style="367"/>
    <col min="15105" max="15105" width="7.28515625" style="367" customWidth="1"/>
    <col min="15106" max="15106" width="65.85546875" style="367" customWidth="1"/>
    <col min="15107" max="15107" width="9.140625" style="367" customWidth="1"/>
    <col min="15108" max="15360" width="11.42578125" style="367"/>
    <col min="15361" max="15361" width="7.28515625" style="367" customWidth="1"/>
    <col min="15362" max="15362" width="65.85546875" style="367" customWidth="1"/>
    <col min="15363" max="15363" width="9.140625" style="367" customWidth="1"/>
    <col min="15364" max="15616" width="11.42578125" style="367"/>
    <col min="15617" max="15617" width="7.28515625" style="367" customWidth="1"/>
    <col min="15618" max="15618" width="65.85546875" style="367" customWidth="1"/>
    <col min="15619" max="15619" width="9.140625" style="367" customWidth="1"/>
    <col min="15620" max="15872" width="11.42578125" style="367"/>
    <col min="15873" max="15873" width="7.28515625" style="367" customWidth="1"/>
    <col min="15874" max="15874" width="65.85546875" style="367" customWidth="1"/>
    <col min="15875" max="15875" width="9.140625" style="367" customWidth="1"/>
    <col min="15876" max="16128" width="11.42578125" style="367"/>
    <col min="16129" max="16129" width="7.28515625" style="367" customWidth="1"/>
    <col min="16130" max="16130" width="65.85546875" style="367" customWidth="1"/>
    <col min="16131" max="16131" width="9.140625" style="367" customWidth="1"/>
    <col min="16132" max="16384" width="11.42578125" style="367"/>
  </cols>
  <sheetData>
    <row r="1" spans="1:3" ht="20.25" customHeight="1" x14ac:dyDescent="0.25"/>
    <row r="2" spans="1:3" ht="58.5" customHeight="1" x14ac:dyDescent="0.25">
      <c r="A2" s="849" t="s">
        <v>1269</v>
      </c>
      <c r="B2" s="850"/>
      <c r="C2" s="850"/>
    </row>
    <row r="3" spans="1:3" ht="10.5" customHeight="1" x14ac:dyDescent="0.25"/>
    <row r="4" spans="1:3" s="369" customFormat="1" ht="30.75" customHeight="1" x14ac:dyDescent="0.25">
      <c r="A4" s="375" t="s">
        <v>831</v>
      </c>
      <c r="B4" s="368" t="s">
        <v>863</v>
      </c>
      <c r="C4" s="376" t="s">
        <v>862</v>
      </c>
    </row>
    <row r="5" spans="1:3" s="369" customFormat="1" ht="8.25" customHeight="1" x14ac:dyDescent="0.25">
      <c r="A5" s="851"/>
      <c r="B5" s="852"/>
      <c r="C5" s="853"/>
    </row>
    <row r="6" spans="1:3" s="369" customFormat="1" ht="20.25" customHeight="1" x14ac:dyDescent="0.25">
      <c r="A6" s="854" t="s">
        <v>838</v>
      </c>
      <c r="B6" s="855"/>
      <c r="C6" s="856"/>
    </row>
    <row r="7" spans="1:3" s="369" customFormat="1" ht="20.100000000000001" customHeight="1" x14ac:dyDescent="0.25">
      <c r="A7" s="644">
        <v>1</v>
      </c>
      <c r="B7" s="645" t="s">
        <v>832</v>
      </c>
      <c r="C7" s="646">
        <v>101</v>
      </c>
    </row>
    <row r="8" spans="1:3" s="369" customFormat="1" ht="20.100000000000001" customHeight="1" x14ac:dyDescent="0.25">
      <c r="A8" s="534">
        <v>2</v>
      </c>
      <c r="B8" s="535" t="s">
        <v>839</v>
      </c>
      <c r="C8" s="536" t="s">
        <v>867</v>
      </c>
    </row>
    <row r="9" spans="1:3" s="369" customFormat="1" ht="20.100000000000001" customHeight="1" x14ac:dyDescent="0.25">
      <c r="A9" s="534">
        <v>3</v>
      </c>
      <c r="B9" s="537" t="s">
        <v>1345</v>
      </c>
      <c r="C9" s="536" t="s">
        <v>868</v>
      </c>
    </row>
    <row r="10" spans="1:3" s="369" customFormat="1" ht="20.100000000000001" customHeight="1" x14ac:dyDescent="0.25">
      <c r="A10" s="534">
        <v>4</v>
      </c>
      <c r="B10" s="535" t="s">
        <v>920</v>
      </c>
      <c r="C10" s="536">
        <v>103</v>
      </c>
    </row>
    <row r="11" spans="1:3" s="369" customFormat="1" ht="20.100000000000001" customHeight="1" x14ac:dyDescent="0.25">
      <c r="A11" s="534">
        <v>5</v>
      </c>
      <c r="B11" s="535" t="s">
        <v>516</v>
      </c>
      <c r="C11" s="536">
        <v>104</v>
      </c>
    </row>
    <row r="12" spans="1:3" s="369" customFormat="1" ht="20.100000000000001" customHeight="1" x14ac:dyDescent="0.25">
      <c r="A12" s="534">
        <v>6</v>
      </c>
      <c r="B12" s="535" t="s">
        <v>897</v>
      </c>
      <c r="C12" s="536">
        <v>105</v>
      </c>
    </row>
    <row r="13" spans="1:3" s="369" customFormat="1" ht="20.100000000000001" customHeight="1" x14ac:dyDescent="0.25">
      <c r="A13" s="534">
        <v>7</v>
      </c>
      <c r="B13" s="535" t="s">
        <v>921</v>
      </c>
      <c r="C13" s="536" t="s">
        <v>896</v>
      </c>
    </row>
    <row r="14" spans="1:3" s="369" customFormat="1" ht="20.100000000000001" customHeight="1" x14ac:dyDescent="0.25">
      <c r="A14" s="534">
        <v>8</v>
      </c>
      <c r="B14" s="535" t="s">
        <v>1167</v>
      </c>
      <c r="C14" s="536" t="s">
        <v>1175</v>
      </c>
    </row>
    <row r="15" spans="1:3" s="369" customFormat="1" ht="7.5" customHeight="1" x14ac:dyDescent="0.25">
      <c r="A15" s="857"/>
      <c r="B15" s="858"/>
      <c r="C15" s="859"/>
    </row>
    <row r="16" spans="1:3" s="369" customFormat="1" ht="20.100000000000001" customHeight="1" x14ac:dyDescent="0.25">
      <c r="A16" s="860" t="s">
        <v>843</v>
      </c>
      <c r="B16" s="861"/>
      <c r="C16" s="862"/>
    </row>
    <row r="17" spans="1:3" s="369" customFormat="1" ht="30" customHeight="1" x14ac:dyDescent="0.25">
      <c r="A17" s="370">
        <v>9</v>
      </c>
      <c r="B17" s="371" t="s">
        <v>1302</v>
      </c>
      <c r="C17" s="372">
        <v>106</v>
      </c>
    </row>
    <row r="18" spans="1:3" s="369" customFormat="1" ht="30" customHeight="1" x14ac:dyDescent="0.25">
      <c r="A18" s="370">
        <v>10</v>
      </c>
      <c r="B18" s="371" t="s">
        <v>1303</v>
      </c>
      <c r="C18" s="372" t="s">
        <v>833</v>
      </c>
    </row>
    <row r="19" spans="1:3" s="369" customFormat="1" ht="8.25" customHeight="1" x14ac:dyDescent="0.25">
      <c r="A19" s="857"/>
      <c r="B19" s="858"/>
      <c r="C19" s="859"/>
    </row>
    <row r="20" spans="1:3" s="369" customFormat="1" ht="20.100000000000001" customHeight="1" x14ac:dyDescent="0.25">
      <c r="A20" s="860" t="s">
        <v>842</v>
      </c>
      <c r="B20" s="861"/>
      <c r="C20" s="862"/>
    </row>
    <row r="21" spans="1:3" s="369" customFormat="1" ht="24.95" customHeight="1" x14ac:dyDescent="0.25">
      <c r="A21" s="370">
        <v>11</v>
      </c>
      <c r="B21" s="371" t="s">
        <v>1103</v>
      </c>
      <c r="C21" s="373" t="s">
        <v>860</v>
      </c>
    </row>
    <row r="22" spans="1:3" s="369" customFormat="1" ht="30" customHeight="1" x14ac:dyDescent="0.25">
      <c r="A22" s="370">
        <v>12</v>
      </c>
      <c r="B22" s="371" t="s">
        <v>1286</v>
      </c>
      <c r="C22" s="372" t="s">
        <v>834</v>
      </c>
    </row>
    <row r="23" spans="1:3" s="369" customFormat="1" ht="30" customHeight="1" x14ac:dyDescent="0.25">
      <c r="A23" s="370">
        <v>13</v>
      </c>
      <c r="B23" s="371" t="s">
        <v>1287</v>
      </c>
      <c r="C23" s="372" t="s">
        <v>835</v>
      </c>
    </row>
    <row r="24" spans="1:3" s="369" customFormat="1" ht="30" customHeight="1" x14ac:dyDescent="0.25">
      <c r="A24" s="370">
        <v>14</v>
      </c>
      <c r="B24" s="371" t="s">
        <v>1270</v>
      </c>
      <c r="C24" s="372" t="s">
        <v>836</v>
      </c>
    </row>
    <row r="25" spans="1:3" s="369" customFormat="1" ht="30" customHeight="1" x14ac:dyDescent="0.25">
      <c r="A25" s="370">
        <v>15</v>
      </c>
      <c r="B25" s="371" t="s">
        <v>1271</v>
      </c>
      <c r="C25" s="372" t="s">
        <v>837</v>
      </c>
    </row>
    <row r="26" spans="1:3" s="369" customFormat="1" ht="30" customHeight="1" x14ac:dyDescent="0.25">
      <c r="A26" s="370">
        <v>16</v>
      </c>
      <c r="B26" s="371" t="s">
        <v>861</v>
      </c>
      <c r="C26" s="372" t="s">
        <v>864</v>
      </c>
    </row>
    <row r="27" spans="1:3" s="369" customFormat="1" ht="7.5" customHeight="1" x14ac:dyDescent="0.25">
      <c r="A27" s="857"/>
      <c r="B27" s="858"/>
      <c r="C27" s="859"/>
    </row>
    <row r="28" spans="1:3" s="369" customFormat="1" ht="20.100000000000001" customHeight="1" x14ac:dyDescent="0.25">
      <c r="A28" s="860" t="s">
        <v>840</v>
      </c>
      <c r="B28" s="861"/>
      <c r="C28" s="862"/>
    </row>
    <row r="29" spans="1:3" s="369" customFormat="1" ht="30" customHeight="1" x14ac:dyDescent="0.25">
      <c r="A29" s="370">
        <v>17</v>
      </c>
      <c r="B29" s="371" t="s">
        <v>1263</v>
      </c>
      <c r="C29" s="374">
        <v>108</v>
      </c>
    </row>
    <row r="30" spans="1:3" s="369" customFormat="1" ht="30" customHeight="1" x14ac:dyDescent="0.25">
      <c r="A30" s="370">
        <v>18</v>
      </c>
      <c r="B30" s="371" t="s">
        <v>1316</v>
      </c>
      <c r="C30" s="374">
        <v>109</v>
      </c>
    </row>
    <row r="31" spans="1:3" s="369" customFormat="1" ht="24.95" customHeight="1" x14ac:dyDescent="0.25">
      <c r="A31" s="370">
        <v>19</v>
      </c>
      <c r="B31" s="371" t="s">
        <v>273</v>
      </c>
      <c r="C31" s="374">
        <v>110</v>
      </c>
    </row>
    <row r="32" spans="1:3" s="369" customFormat="1" ht="24.95" customHeight="1" x14ac:dyDescent="0.25">
      <c r="A32" s="370">
        <v>20</v>
      </c>
      <c r="B32" s="371" t="s">
        <v>312</v>
      </c>
      <c r="C32" s="374" t="s">
        <v>1216</v>
      </c>
    </row>
    <row r="33" spans="1:3" s="369" customFormat="1" ht="7.5" customHeight="1" x14ac:dyDescent="0.25">
      <c r="A33" s="857"/>
      <c r="B33" s="858"/>
      <c r="C33" s="859"/>
    </row>
    <row r="34" spans="1:3" s="369" customFormat="1" ht="20.100000000000001" customHeight="1" x14ac:dyDescent="0.25">
      <c r="A34" s="860" t="s">
        <v>841</v>
      </c>
      <c r="B34" s="861"/>
      <c r="C34" s="862"/>
    </row>
    <row r="35" spans="1:3" s="369" customFormat="1" ht="30" customHeight="1" x14ac:dyDescent="0.25">
      <c r="A35" s="370">
        <v>21</v>
      </c>
      <c r="B35" s="371" t="s">
        <v>1304</v>
      </c>
      <c r="C35" s="510" t="s">
        <v>1265</v>
      </c>
    </row>
    <row r="36" spans="1:3" s="369" customFormat="1" ht="30" customHeight="1" x14ac:dyDescent="0.25">
      <c r="A36" s="370">
        <v>22</v>
      </c>
      <c r="B36" s="371" t="s">
        <v>1288</v>
      </c>
      <c r="C36" s="510" t="s">
        <v>1267</v>
      </c>
    </row>
    <row r="37" spans="1:3" s="369" customFormat="1" ht="30" customHeight="1" x14ac:dyDescent="0.25">
      <c r="A37" s="370">
        <v>23</v>
      </c>
      <c r="B37" s="371" t="s">
        <v>1272</v>
      </c>
      <c r="C37" s="510" t="s">
        <v>1268</v>
      </c>
    </row>
    <row r="38" spans="1:3" s="369" customFormat="1" ht="30" customHeight="1" x14ac:dyDescent="0.25">
      <c r="A38" s="370">
        <v>24</v>
      </c>
      <c r="B38" s="371" t="s">
        <v>1266</v>
      </c>
      <c r="C38" s="510">
        <v>114</v>
      </c>
    </row>
    <row r="39" spans="1:3" s="369" customFormat="1" ht="30" customHeight="1" x14ac:dyDescent="0.25">
      <c r="A39" s="377">
        <v>25</v>
      </c>
      <c r="B39" s="378" t="s">
        <v>941</v>
      </c>
      <c r="C39" s="379" t="s">
        <v>942</v>
      </c>
    </row>
    <row r="46" spans="1:3" x14ac:dyDescent="0.25">
      <c r="C46" s="529"/>
    </row>
  </sheetData>
  <mergeCells count="11">
    <mergeCell ref="A28:C28"/>
    <mergeCell ref="A34:C34"/>
    <mergeCell ref="A20:C20"/>
    <mergeCell ref="A19:C19"/>
    <mergeCell ref="A33:C33"/>
    <mergeCell ref="A27:C27"/>
    <mergeCell ref="A2:C2"/>
    <mergeCell ref="A5:C5"/>
    <mergeCell ref="A6:C6"/>
    <mergeCell ref="A15:C15"/>
    <mergeCell ref="A16:C16"/>
  </mergeCells>
  <printOptions horizontalCentered="1"/>
  <pageMargins left="0.25" right="0.5" top="0.25" bottom="0" header="0.25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F648"/>
  </sheetPr>
  <dimension ref="A1:XFD58"/>
  <sheetViews>
    <sheetView tabSelected="1" view="pageBreakPreview" zoomScale="90" zoomScaleNormal="100" zoomScaleSheetLayoutView="90" workbookViewId="0">
      <selection activeCell="J8" sqref="J8"/>
    </sheetView>
  </sheetViews>
  <sheetFormatPr defaultRowHeight="12.75" x14ac:dyDescent="0.2"/>
  <cols>
    <col min="1" max="1" width="5.28515625" style="1" customWidth="1"/>
    <col min="2" max="2" width="55.28515625" style="1" customWidth="1"/>
    <col min="3" max="3" width="13.5703125" style="1" customWidth="1"/>
    <col min="4" max="4" width="12.5703125" style="1" customWidth="1"/>
    <col min="5" max="6" width="10.85546875" style="1" customWidth="1"/>
    <col min="7" max="7" width="9.7109375" style="1" bestFit="1" customWidth="1"/>
    <col min="8" max="8" width="12" style="1" customWidth="1"/>
    <col min="9" max="252" width="9.140625" style="1"/>
    <col min="253" max="253" width="6.42578125" style="1" customWidth="1"/>
    <col min="254" max="254" width="45.5703125" style="1" customWidth="1"/>
    <col min="255" max="257" width="17.85546875" style="1" customWidth="1"/>
    <col min="258" max="258" width="1.28515625" style="1" customWidth="1"/>
    <col min="259" max="259" width="2.42578125" style="1" customWidth="1"/>
    <col min="260" max="260" width="6.85546875" style="1" customWidth="1"/>
    <col min="261" max="261" width="35.85546875" style="1" bestFit="1" customWidth="1"/>
    <col min="262" max="262" width="13.7109375" style="1" customWidth="1"/>
    <col min="263" max="263" width="6.85546875" style="1" customWidth="1"/>
    <col min="264" max="508" width="9.140625" style="1"/>
    <col min="509" max="509" width="6.42578125" style="1" customWidth="1"/>
    <col min="510" max="510" width="45.5703125" style="1" customWidth="1"/>
    <col min="511" max="513" width="17.85546875" style="1" customWidth="1"/>
    <col min="514" max="514" width="1.28515625" style="1" customWidth="1"/>
    <col min="515" max="515" width="2.42578125" style="1" customWidth="1"/>
    <col min="516" max="516" width="6.85546875" style="1" customWidth="1"/>
    <col min="517" max="517" width="35.85546875" style="1" bestFit="1" customWidth="1"/>
    <col min="518" max="518" width="13.7109375" style="1" customWidth="1"/>
    <col min="519" max="519" width="6.85546875" style="1" customWidth="1"/>
    <col min="520" max="764" width="9.140625" style="1"/>
    <col min="765" max="765" width="6.42578125" style="1" customWidth="1"/>
    <col min="766" max="766" width="45.5703125" style="1" customWidth="1"/>
    <col min="767" max="769" width="17.85546875" style="1" customWidth="1"/>
    <col min="770" max="770" width="1.28515625" style="1" customWidth="1"/>
    <col min="771" max="771" width="2.42578125" style="1" customWidth="1"/>
    <col min="772" max="772" width="6.85546875" style="1" customWidth="1"/>
    <col min="773" max="773" width="35.85546875" style="1" bestFit="1" customWidth="1"/>
    <col min="774" max="774" width="13.7109375" style="1" customWidth="1"/>
    <col min="775" max="775" width="6.85546875" style="1" customWidth="1"/>
    <col min="776" max="1020" width="9.140625" style="1"/>
    <col min="1021" max="1021" width="6.42578125" style="1" customWidth="1"/>
    <col min="1022" max="1022" width="45.5703125" style="1" customWidth="1"/>
    <col min="1023" max="1025" width="17.85546875" style="1" customWidth="1"/>
    <col min="1026" max="1026" width="1.28515625" style="1" customWidth="1"/>
    <col min="1027" max="1027" width="2.42578125" style="1" customWidth="1"/>
    <col min="1028" max="1028" width="6.85546875" style="1" customWidth="1"/>
    <col min="1029" max="1029" width="35.85546875" style="1" bestFit="1" customWidth="1"/>
    <col min="1030" max="1030" width="13.7109375" style="1" customWidth="1"/>
    <col min="1031" max="1031" width="6.85546875" style="1" customWidth="1"/>
    <col min="1032" max="1276" width="9.140625" style="1"/>
    <col min="1277" max="1277" width="6.42578125" style="1" customWidth="1"/>
    <col min="1278" max="1278" width="45.5703125" style="1" customWidth="1"/>
    <col min="1279" max="1281" width="17.85546875" style="1" customWidth="1"/>
    <col min="1282" max="1282" width="1.28515625" style="1" customWidth="1"/>
    <col min="1283" max="1283" width="2.42578125" style="1" customWidth="1"/>
    <col min="1284" max="1284" width="6.85546875" style="1" customWidth="1"/>
    <col min="1285" max="1285" width="35.85546875" style="1" bestFit="1" customWidth="1"/>
    <col min="1286" max="1286" width="13.7109375" style="1" customWidth="1"/>
    <col min="1287" max="1287" width="6.85546875" style="1" customWidth="1"/>
    <col min="1288" max="1532" width="9.140625" style="1"/>
    <col min="1533" max="1533" width="6.42578125" style="1" customWidth="1"/>
    <col min="1534" max="1534" width="45.5703125" style="1" customWidth="1"/>
    <col min="1535" max="1537" width="17.85546875" style="1" customWidth="1"/>
    <col min="1538" max="1538" width="1.28515625" style="1" customWidth="1"/>
    <col min="1539" max="1539" width="2.42578125" style="1" customWidth="1"/>
    <col min="1540" max="1540" width="6.85546875" style="1" customWidth="1"/>
    <col min="1541" max="1541" width="35.85546875" style="1" bestFit="1" customWidth="1"/>
    <col min="1542" max="1542" width="13.7109375" style="1" customWidth="1"/>
    <col min="1543" max="1543" width="6.85546875" style="1" customWidth="1"/>
    <col min="1544" max="1788" width="9.140625" style="1"/>
    <col min="1789" max="1789" width="6.42578125" style="1" customWidth="1"/>
    <col min="1790" max="1790" width="45.5703125" style="1" customWidth="1"/>
    <col min="1791" max="1793" width="17.85546875" style="1" customWidth="1"/>
    <col min="1794" max="1794" width="1.28515625" style="1" customWidth="1"/>
    <col min="1795" max="1795" width="2.42578125" style="1" customWidth="1"/>
    <col min="1796" max="1796" width="6.85546875" style="1" customWidth="1"/>
    <col min="1797" max="1797" width="35.85546875" style="1" bestFit="1" customWidth="1"/>
    <col min="1798" max="1798" width="13.7109375" style="1" customWidth="1"/>
    <col min="1799" max="1799" width="6.85546875" style="1" customWidth="1"/>
    <col min="1800" max="2044" width="9.140625" style="1"/>
    <col min="2045" max="2045" width="6.42578125" style="1" customWidth="1"/>
    <col min="2046" max="2046" width="45.5703125" style="1" customWidth="1"/>
    <col min="2047" max="2049" width="17.85546875" style="1" customWidth="1"/>
    <col min="2050" max="2050" width="1.28515625" style="1" customWidth="1"/>
    <col min="2051" max="2051" width="2.42578125" style="1" customWidth="1"/>
    <col min="2052" max="2052" width="6.85546875" style="1" customWidth="1"/>
    <col min="2053" max="2053" width="35.85546875" style="1" bestFit="1" customWidth="1"/>
    <col min="2054" max="2054" width="13.7109375" style="1" customWidth="1"/>
    <col min="2055" max="2055" width="6.85546875" style="1" customWidth="1"/>
    <col min="2056" max="2300" width="9.140625" style="1"/>
    <col min="2301" max="2301" width="6.42578125" style="1" customWidth="1"/>
    <col min="2302" max="2302" width="45.5703125" style="1" customWidth="1"/>
    <col min="2303" max="2305" width="17.85546875" style="1" customWidth="1"/>
    <col min="2306" max="2306" width="1.28515625" style="1" customWidth="1"/>
    <col min="2307" max="2307" width="2.42578125" style="1" customWidth="1"/>
    <col min="2308" max="2308" width="6.85546875" style="1" customWidth="1"/>
    <col min="2309" max="2309" width="35.85546875" style="1" bestFit="1" customWidth="1"/>
    <col min="2310" max="2310" width="13.7109375" style="1" customWidth="1"/>
    <col min="2311" max="2311" width="6.85546875" style="1" customWidth="1"/>
    <col min="2312" max="2556" width="9.140625" style="1"/>
    <col min="2557" max="2557" width="6.42578125" style="1" customWidth="1"/>
    <col min="2558" max="2558" width="45.5703125" style="1" customWidth="1"/>
    <col min="2559" max="2561" width="17.85546875" style="1" customWidth="1"/>
    <col min="2562" max="2562" width="1.28515625" style="1" customWidth="1"/>
    <col min="2563" max="2563" width="2.42578125" style="1" customWidth="1"/>
    <col min="2564" max="2564" width="6.85546875" style="1" customWidth="1"/>
    <col min="2565" max="2565" width="35.85546875" style="1" bestFit="1" customWidth="1"/>
    <col min="2566" max="2566" width="13.7109375" style="1" customWidth="1"/>
    <col min="2567" max="2567" width="6.85546875" style="1" customWidth="1"/>
    <col min="2568" max="2812" width="9.140625" style="1"/>
    <col min="2813" max="2813" width="6.42578125" style="1" customWidth="1"/>
    <col min="2814" max="2814" width="45.5703125" style="1" customWidth="1"/>
    <col min="2815" max="2817" width="17.85546875" style="1" customWidth="1"/>
    <col min="2818" max="2818" width="1.28515625" style="1" customWidth="1"/>
    <col min="2819" max="2819" width="2.42578125" style="1" customWidth="1"/>
    <col min="2820" max="2820" width="6.85546875" style="1" customWidth="1"/>
    <col min="2821" max="2821" width="35.85546875" style="1" bestFit="1" customWidth="1"/>
    <col min="2822" max="2822" width="13.7109375" style="1" customWidth="1"/>
    <col min="2823" max="2823" width="6.85546875" style="1" customWidth="1"/>
    <col min="2824" max="3068" width="9.140625" style="1"/>
    <col min="3069" max="3069" width="6.42578125" style="1" customWidth="1"/>
    <col min="3070" max="3070" width="45.5703125" style="1" customWidth="1"/>
    <col min="3071" max="3073" width="17.85546875" style="1" customWidth="1"/>
    <col min="3074" max="3074" width="1.28515625" style="1" customWidth="1"/>
    <col min="3075" max="3075" width="2.42578125" style="1" customWidth="1"/>
    <col min="3076" max="3076" width="6.85546875" style="1" customWidth="1"/>
    <col min="3077" max="3077" width="35.85546875" style="1" bestFit="1" customWidth="1"/>
    <col min="3078" max="3078" width="13.7109375" style="1" customWidth="1"/>
    <col min="3079" max="3079" width="6.85546875" style="1" customWidth="1"/>
    <col min="3080" max="3324" width="9.140625" style="1"/>
    <col min="3325" max="3325" width="6.42578125" style="1" customWidth="1"/>
    <col min="3326" max="3326" width="45.5703125" style="1" customWidth="1"/>
    <col min="3327" max="3329" width="17.85546875" style="1" customWidth="1"/>
    <col min="3330" max="3330" width="1.28515625" style="1" customWidth="1"/>
    <col min="3331" max="3331" width="2.42578125" style="1" customWidth="1"/>
    <col min="3332" max="3332" width="6.85546875" style="1" customWidth="1"/>
    <col min="3333" max="3333" width="35.85546875" style="1" bestFit="1" customWidth="1"/>
    <col min="3334" max="3334" width="13.7109375" style="1" customWidth="1"/>
    <col min="3335" max="3335" width="6.85546875" style="1" customWidth="1"/>
    <col min="3336" max="3580" width="9.140625" style="1"/>
    <col min="3581" max="3581" width="6.42578125" style="1" customWidth="1"/>
    <col min="3582" max="3582" width="45.5703125" style="1" customWidth="1"/>
    <col min="3583" max="3585" width="17.85546875" style="1" customWidth="1"/>
    <col min="3586" max="3586" width="1.28515625" style="1" customWidth="1"/>
    <col min="3587" max="3587" width="2.42578125" style="1" customWidth="1"/>
    <col min="3588" max="3588" width="6.85546875" style="1" customWidth="1"/>
    <col min="3589" max="3589" width="35.85546875" style="1" bestFit="1" customWidth="1"/>
    <col min="3590" max="3590" width="13.7109375" style="1" customWidth="1"/>
    <col min="3591" max="3591" width="6.85546875" style="1" customWidth="1"/>
    <col min="3592" max="3836" width="9.140625" style="1"/>
    <col min="3837" max="3837" width="6.42578125" style="1" customWidth="1"/>
    <col min="3838" max="3838" width="45.5703125" style="1" customWidth="1"/>
    <col min="3839" max="3841" width="17.85546875" style="1" customWidth="1"/>
    <col min="3842" max="3842" width="1.28515625" style="1" customWidth="1"/>
    <col min="3843" max="3843" width="2.42578125" style="1" customWidth="1"/>
    <col min="3844" max="3844" width="6.85546875" style="1" customWidth="1"/>
    <col min="3845" max="3845" width="35.85546875" style="1" bestFit="1" customWidth="1"/>
    <col min="3846" max="3846" width="13.7109375" style="1" customWidth="1"/>
    <col min="3847" max="3847" width="6.85546875" style="1" customWidth="1"/>
    <col min="3848" max="4092" width="9.140625" style="1"/>
    <col min="4093" max="4093" width="6.42578125" style="1" customWidth="1"/>
    <col min="4094" max="4094" width="45.5703125" style="1" customWidth="1"/>
    <col min="4095" max="4097" width="17.85546875" style="1" customWidth="1"/>
    <col min="4098" max="4098" width="1.28515625" style="1" customWidth="1"/>
    <col min="4099" max="4099" width="2.42578125" style="1" customWidth="1"/>
    <col min="4100" max="4100" width="6.85546875" style="1" customWidth="1"/>
    <col min="4101" max="4101" width="35.85546875" style="1" bestFit="1" customWidth="1"/>
    <col min="4102" max="4102" width="13.7109375" style="1" customWidth="1"/>
    <col min="4103" max="4103" width="6.85546875" style="1" customWidth="1"/>
    <col min="4104" max="4348" width="9.140625" style="1"/>
    <col min="4349" max="4349" width="6.42578125" style="1" customWidth="1"/>
    <col min="4350" max="4350" width="45.5703125" style="1" customWidth="1"/>
    <col min="4351" max="4353" width="17.85546875" style="1" customWidth="1"/>
    <col min="4354" max="4354" width="1.28515625" style="1" customWidth="1"/>
    <col min="4355" max="4355" width="2.42578125" style="1" customWidth="1"/>
    <col min="4356" max="4356" width="6.85546875" style="1" customWidth="1"/>
    <col min="4357" max="4357" width="35.85546875" style="1" bestFit="1" customWidth="1"/>
    <col min="4358" max="4358" width="13.7109375" style="1" customWidth="1"/>
    <col min="4359" max="4359" width="6.85546875" style="1" customWidth="1"/>
    <col min="4360" max="4604" width="9.140625" style="1"/>
    <col min="4605" max="4605" width="6.42578125" style="1" customWidth="1"/>
    <col min="4606" max="4606" width="45.5703125" style="1" customWidth="1"/>
    <col min="4607" max="4609" width="17.85546875" style="1" customWidth="1"/>
    <col min="4610" max="4610" width="1.28515625" style="1" customWidth="1"/>
    <col min="4611" max="4611" width="2.42578125" style="1" customWidth="1"/>
    <col min="4612" max="4612" width="6.85546875" style="1" customWidth="1"/>
    <col min="4613" max="4613" width="35.85546875" style="1" bestFit="1" customWidth="1"/>
    <col min="4614" max="4614" width="13.7109375" style="1" customWidth="1"/>
    <col min="4615" max="4615" width="6.85546875" style="1" customWidth="1"/>
    <col min="4616" max="4860" width="9.140625" style="1"/>
    <col min="4861" max="4861" width="6.42578125" style="1" customWidth="1"/>
    <col min="4862" max="4862" width="45.5703125" style="1" customWidth="1"/>
    <col min="4863" max="4865" width="17.85546875" style="1" customWidth="1"/>
    <col min="4866" max="4866" width="1.28515625" style="1" customWidth="1"/>
    <col min="4867" max="4867" width="2.42578125" style="1" customWidth="1"/>
    <col min="4868" max="4868" width="6.85546875" style="1" customWidth="1"/>
    <col min="4869" max="4869" width="35.85546875" style="1" bestFit="1" customWidth="1"/>
    <col min="4870" max="4870" width="13.7109375" style="1" customWidth="1"/>
    <col min="4871" max="4871" width="6.85546875" style="1" customWidth="1"/>
    <col min="4872" max="5116" width="9.140625" style="1"/>
    <col min="5117" max="5117" width="6.42578125" style="1" customWidth="1"/>
    <col min="5118" max="5118" width="45.5703125" style="1" customWidth="1"/>
    <col min="5119" max="5121" width="17.85546875" style="1" customWidth="1"/>
    <col min="5122" max="5122" width="1.28515625" style="1" customWidth="1"/>
    <col min="5123" max="5123" width="2.42578125" style="1" customWidth="1"/>
    <col min="5124" max="5124" width="6.85546875" style="1" customWidth="1"/>
    <col min="5125" max="5125" width="35.85546875" style="1" bestFit="1" customWidth="1"/>
    <col min="5126" max="5126" width="13.7109375" style="1" customWidth="1"/>
    <col min="5127" max="5127" width="6.85546875" style="1" customWidth="1"/>
    <col min="5128" max="5372" width="9.140625" style="1"/>
    <col min="5373" max="5373" width="6.42578125" style="1" customWidth="1"/>
    <col min="5374" max="5374" width="45.5703125" style="1" customWidth="1"/>
    <col min="5375" max="5377" width="17.85546875" style="1" customWidth="1"/>
    <col min="5378" max="5378" width="1.28515625" style="1" customWidth="1"/>
    <col min="5379" max="5379" width="2.42578125" style="1" customWidth="1"/>
    <col min="5380" max="5380" width="6.85546875" style="1" customWidth="1"/>
    <col min="5381" max="5381" width="35.85546875" style="1" bestFit="1" customWidth="1"/>
    <col min="5382" max="5382" width="13.7109375" style="1" customWidth="1"/>
    <col min="5383" max="5383" width="6.85546875" style="1" customWidth="1"/>
    <col min="5384" max="5628" width="9.140625" style="1"/>
    <col min="5629" max="5629" width="6.42578125" style="1" customWidth="1"/>
    <col min="5630" max="5630" width="45.5703125" style="1" customWidth="1"/>
    <col min="5631" max="5633" width="17.85546875" style="1" customWidth="1"/>
    <col min="5634" max="5634" width="1.28515625" style="1" customWidth="1"/>
    <col min="5635" max="5635" width="2.42578125" style="1" customWidth="1"/>
    <col min="5636" max="5636" width="6.85546875" style="1" customWidth="1"/>
    <col min="5637" max="5637" width="35.85546875" style="1" bestFit="1" customWidth="1"/>
    <col min="5638" max="5638" width="13.7109375" style="1" customWidth="1"/>
    <col min="5639" max="5639" width="6.85546875" style="1" customWidth="1"/>
    <col min="5640" max="5884" width="9.140625" style="1"/>
    <col min="5885" max="5885" width="6.42578125" style="1" customWidth="1"/>
    <col min="5886" max="5886" width="45.5703125" style="1" customWidth="1"/>
    <col min="5887" max="5889" width="17.85546875" style="1" customWidth="1"/>
    <col min="5890" max="5890" width="1.28515625" style="1" customWidth="1"/>
    <col min="5891" max="5891" width="2.42578125" style="1" customWidth="1"/>
    <col min="5892" max="5892" width="6.85546875" style="1" customWidth="1"/>
    <col min="5893" max="5893" width="35.85546875" style="1" bestFit="1" customWidth="1"/>
    <col min="5894" max="5894" width="13.7109375" style="1" customWidth="1"/>
    <col min="5895" max="5895" width="6.85546875" style="1" customWidth="1"/>
    <col min="5896" max="6140" width="9.140625" style="1"/>
    <col min="6141" max="6141" width="6.42578125" style="1" customWidth="1"/>
    <col min="6142" max="6142" width="45.5703125" style="1" customWidth="1"/>
    <col min="6143" max="6145" width="17.85546875" style="1" customWidth="1"/>
    <col min="6146" max="6146" width="1.28515625" style="1" customWidth="1"/>
    <col min="6147" max="6147" width="2.42578125" style="1" customWidth="1"/>
    <col min="6148" max="6148" width="6.85546875" style="1" customWidth="1"/>
    <col min="6149" max="6149" width="35.85546875" style="1" bestFit="1" customWidth="1"/>
    <col min="6150" max="6150" width="13.7109375" style="1" customWidth="1"/>
    <col min="6151" max="6151" width="6.85546875" style="1" customWidth="1"/>
    <col min="6152" max="6396" width="9.140625" style="1"/>
    <col min="6397" max="6397" width="6.42578125" style="1" customWidth="1"/>
    <col min="6398" max="6398" width="45.5703125" style="1" customWidth="1"/>
    <col min="6399" max="6401" width="17.85546875" style="1" customWidth="1"/>
    <col min="6402" max="6402" width="1.28515625" style="1" customWidth="1"/>
    <col min="6403" max="6403" width="2.42578125" style="1" customWidth="1"/>
    <col min="6404" max="6404" width="6.85546875" style="1" customWidth="1"/>
    <col min="6405" max="6405" width="35.85546875" style="1" bestFit="1" customWidth="1"/>
    <col min="6406" max="6406" width="13.7109375" style="1" customWidth="1"/>
    <col min="6407" max="6407" width="6.85546875" style="1" customWidth="1"/>
    <col min="6408" max="6652" width="9.140625" style="1"/>
    <col min="6653" max="6653" width="6.42578125" style="1" customWidth="1"/>
    <col min="6654" max="6654" width="45.5703125" style="1" customWidth="1"/>
    <col min="6655" max="6657" width="17.85546875" style="1" customWidth="1"/>
    <col min="6658" max="6658" width="1.28515625" style="1" customWidth="1"/>
    <col min="6659" max="6659" width="2.42578125" style="1" customWidth="1"/>
    <col min="6660" max="6660" width="6.85546875" style="1" customWidth="1"/>
    <col min="6661" max="6661" width="35.85546875" style="1" bestFit="1" customWidth="1"/>
    <col min="6662" max="6662" width="13.7109375" style="1" customWidth="1"/>
    <col min="6663" max="6663" width="6.85546875" style="1" customWidth="1"/>
    <col min="6664" max="6908" width="9.140625" style="1"/>
    <col min="6909" max="6909" width="6.42578125" style="1" customWidth="1"/>
    <col min="6910" max="6910" width="45.5703125" style="1" customWidth="1"/>
    <col min="6911" max="6913" width="17.85546875" style="1" customWidth="1"/>
    <col min="6914" max="6914" width="1.28515625" style="1" customWidth="1"/>
    <col min="6915" max="6915" width="2.42578125" style="1" customWidth="1"/>
    <col min="6916" max="6916" width="6.85546875" style="1" customWidth="1"/>
    <col min="6917" max="6917" width="35.85546875" style="1" bestFit="1" customWidth="1"/>
    <col min="6918" max="6918" width="13.7109375" style="1" customWidth="1"/>
    <col min="6919" max="6919" width="6.85546875" style="1" customWidth="1"/>
    <col min="6920" max="7164" width="9.140625" style="1"/>
    <col min="7165" max="7165" width="6.42578125" style="1" customWidth="1"/>
    <col min="7166" max="7166" width="45.5703125" style="1" customWidth="1"/>
    <col min="7167" max="7169" width="17.85546875" style="1" customWidth="1"/>
    <col min="7170" max="7170" width="1.28515625" style="1" customWidth="1"/>
    <col min="7171" max="7171" width="2.42578125" style="1" customWidth="1"/>
    <col min="7172" max="7172" width="6.85546875" style="1" customWidth="1"/>
    <col min="7173" max="7173" width="35.85546875" style="1" bestFit="1" customWidth="1"/>
    <col min="7174" max="7174" width="13.7109375" style="1" customWidth="1"/>
    <col min="7175" max="7175" width="6.85546875" style="1" customWidth="1"/>
    <col min="7176" max="7420" width="9.140625" style="1"/>
    <col min="7421" max="7421" width="6.42578125" style="1" customWidth="1"/>
    <col min="7422" max="7422" width="45.5703125" style="1" customWidth="1"/>
    <col min="7423" max="7425" width="17.85546875" style="1" customWidth="1"/>
    <col min="7426" max="7426" width="1.28515625" style="1" customWidth="1"/>
    <col min="7427" max="7427" width="2.42578125" style="1" customWidth="1"/>
    <col min="7428" max="7428" width="6.85546875" style="1" customWidth="1"/>
    <col min="7429" max="7429" width="35.85546875" style="1" bestFit="1" customWidth="1"/>
    <col min="7430" max="7430" width="13.7109375" style="1" customWidth="1"/>
    <col min="7431" max="7431" width="6.85546875" style="1" customWidth="1"/>
    <col min="7432" max="7676" width="9.140625" style="1"/>
    <col min="7677" max="7677" width="6.42578125" style="1" customWidth="1"/>
    <col min="7678" max="7678" width="45.5703125" style="1" customWidth="1"/>
    <col min="7679" max="7681" width="17.85546875" style="1" customWidth="1"/>
    <col min="7682" max="7682" width="1.28515625" style="1" customWidth="1"/>
    <col min="7683" max="7683" width="2.42578125" style="1" customWidth="1"/>
    <col min="7684" max="7684" width="6.85546875" style="1" customWidth="1"/>
    <col min="7685" max="7685" width="35.85546875" style="1" bestFit="1" customWidth="1"/>
    <col min="7686" max="7686" width="13.7109375" style="1" customWidth="1"/>
    <col min="7687" max="7687" width="6.85546875" style="1" customWidth="1"/>
    <col min="7688" max="7932" width="9.140625" style="1"/>
    <col min="7933" max="7933" width="6.42578125" style="1" customWidth="1"/>
    <col min="7934" max="7934" width="45.5703125" style="1" customWidth="1"/>
    <col min="7935" max="7937" width="17.85546875" style="1" customWidth="1"/>
    <col min="7938" max="7938" width="1.28515625" style="1" customWidth="1"/>
    <col min="7939" max="7939" width="2.42578125" style="1" customWidth="1"/>
    <col min="7940" max="7940" width="6.85546875" style="1" customWidth="1"/>
    <col min="7941" max="7941" width="35.85546875" style="1" bestFit="1" customWidth="1"/>
    <col min="7942" max="7942" width="13.7109375" style="1" customWidth="1"/>
    <col min="7943" max="7943" width="6.85546875" style="1" customWidth="1"/>
    <col min="7944" max="8188" width="9.140625" style="1"/>
    <col min="8189" max="8189" width="6.42578125" style="1" customWidth="1"/>
    <col min="8190" max="8190" width="45.5703125" style="1" customWidth="1"/>
    <col min="8191" max="8193" width="17.85546875" style="1" customWidth="1"/>
    <col min="8194" max="8194" width="1.28515625" style="1" customWidth="1"/>
    <col min="8195" max="8195" width="2.42578125" style="1" customWidth="1"/>
    <col min="8196" max="8196" width="6.85546875" style="1" customWidth="1"/>
    <col min="8197" max="8197" width="35.85546875" style="1" bestFit="1" customWidth="1"/>
    <col min="8198" max="8198" width="13.7109375" style="1" customWidth="1"/>
    <col min="8199" max="8199" width="6.85546875" style="1" customWidth="1"/>
    <col min="8200" max="8444" width="9.140625" style="1"/>
    <col min="8445" max="8445" width="6.42578125" style="1" customWidth="1"/>
    <col min="8446" max="8446" width="45.5703125" style="1" customWidth="1"/>
    <col min="8447" max="8449" width="17.85546875" style="1" customWidth="1"/>
    <col min="8450" max="8450" width="1.28515625" style="1" customWidth="1"/>
    <col min="8451" max="8451" width="2.42578125" style="1" customWidth="1"/>
    <col min="8452" max="8452" width="6.85546875" style="1" customWidth="1"/>
    <col min="8453" max="8453" width="35.85546875" style="1" bestFit="1" customWidth="1"/>
    <col min="8454" max="8454" width="13.7109375" style="1" customWidth="1"/>
    <col min="8455" max="8455" width="6.85546875" style="1" customWidth="1"/>
    <col min="8456" max="8700" width="9.140625" style="1"/>
    <col min="8701" max="8701" width="6.42578125" style="1" customWidth="1"/>
    <col min="8702" max="8702" width="45.5703125" style="1" customWidth="1"/>
    <col min="8703" max="8705" width="17.85546875" style="1" customWidth="1"/>
    <col min="8706" max="8706" width="1.28515625" style="1" customWidth="1"/>
    <col min="8707" max="8707" width="2.42578125" style="1" customWidth="1"/>
    <col min="8708" max="8708" width="6.85546875" style="1" customWidth="1"/>
    <col min="8709" max="8709" width="35.85546875" style="1" bestFit="1" customWidth="1"/>
    <col min="8710" max="8710" width="13.7109375" style="1" customWidth="1"/>
    <col min="8711" max="8711" width="6.85546875" style="1" customWidth="1"/>
    <col min="8712" max="8956" width="9.140625" style="1"/>
    <col min="8957" max="8957" width="6.42578125" style="1" customWidth="1"/>
    <col min="8958" max="8958" width="45.5703125" style="1" customWidth="1"/>
    <col min="8959" max="8961" width="17.85546875" style="1" customWidth="1"/>
    <col min="8962" max="8962" width="1.28515625" style="1" customWidth="1"/>
    <col min="8963" max="8963" width="2.42578125" style="1" customWidth="1"/>
    <col min="8964" max="8964" width="6.85546875" style="1" customWidth="1"/>
    <col min="8965" max="8965" width="35.85546875" style="1" bestFit="1" customWidth="1"/>
    <col min="8966" max="8966" width="13.7109375" style="1" customWidth="1"/>
    <col min="8967" max="8967" width="6.85546875" style="1" customWidth="1"/>
    <col min="8968" max="9212" width="9.140625" style="1"/>
    <col min="9213" max="9213" width="6.42578125" style="1" customWidth="1"/>
    <col min="9214" max="9214" width="45.5703125" style="1" customWidth="1"/>
    <col min="9215" max="9217" width="17.85546875" style="1" customWidth="1"/>
    <col min="9218" max="9218" width="1.28515625" style="1" customWidth="1"/>
    <col min="9219" max="9219" width="2.42578125" style="1" customWidth="1"/>
    <col min="9220" max="9220" width="6.85546875" style="1" customWidth="1"/>
    <col min="9221" max="9221" width="35.85546875" style="1" bestFit="1" customWidth="1"/>
    <col min="9222" max="9222" width="13.7109375" style="1" customWidth="1"/>
    <col min="9223" max="9223" width="6.85546875" style="1" customWidth="1"/>
    <col min="9224" max="9468" width="9.140625" style="1"/>
    <col min="9469" max="9469" width="6.42578125" style="1" customWidth="1"/>
    <col min="9470" max="9470" width="45.5703125" style="1" customWidth="1"/>
    <col min="9471" max="9473" width="17.85546875" style="1" customWidth="1"/>
    <col min="9474" max="9474" width="1.28515625" style="1" customWidth="1"/>
    <col min="9475" max="9475" width="2.42578125" style="1" customWidth="1"/>
    <col min="9476" max="9476" width="6.85546875" style="1" customWidth="1"/>
    <col min="9477" max="9477" width="35.85546875" style="1" bestFit="1" customWidth="1"/>
    <col min="9478" max="9478" width="13.7109375" style="1" customWidth="1"/>
    <col min="9479" max="9479" width="6.85546875" style="1" customWidth="1"/>
    <col min="9480" max="9724" width="9.140625" style="1"/>
    <col min="9725" max="9725" width="6.42578125" style="1" customWidth="1"/>
    <col min="9726" max="9726" width="45.5703125" style="1" customWidth="1"/>
    <col min="9727" max="9729" width="17.85546875" style="1" customWidth="1"/>
    <col min="9730" max="9730" width="1.28515625" style="1" customWidth="1"/>
    <col min="9731" max="9731" width="2.42578125" style="1" customWidth="1"/>
    <col min="9732" max="9732" width="6.85546875" style="1" customWidth="1"/>
    <col min="9733" max="9733" width="35.85546875" style="1" bestFit="1" customWidth="1"/>
    <col min="9734" max="9734" width="13.7109375" style="1" customWidth="1"/>
    <col min="9735" max="9735" width="6.85546875" style="1" customWidth="1"/>
    <col min="9736" max="9980" width="9.140625" style="1"/>
    <col min="9981" max="9981" width="6.42578125" style="1" customWidth="1"/>
    <col min="9982" max="9982" width="45.5703125" style="1" customWidth="1"/>
    <col min="9983" max="9985" width="17.85546875" style="1" customWidth="1"/>
    <col min="9986" max="9986" width="1.28515625" style="1" customWidth="1"/>
    <col min="9987" max="9987" width="2.42578125" style="1" customWidth="1"/>
    <col min="9988" max="9988" width="6.85546875" style="1" customWidth="1"/>
    <col min="9989" max="9989" width="35.85546875" style="1" bestFit="1" customWidth="1"/>
    <col min="9990" max="9990" width="13.7109375" style="1" customWidth="1"/>
    <col min="9991" max="9991" width="6.85546875" style="1" customWidth="1"/>
    <col min="9992" max="10236" width="9.140625" style="1"/>
    <col min="10237" max="10237" width="6.42578125" style="1" customWidth="1"/>
    <col min="10238" max="10238" width="45.5703125" style="1" customWidth="1"/>
    <col min="10239" max="10241" width="17.85546875" style="1" customWidth="1"/>
    <col min="10242" max="10242" width="1.28515625" style="1" customWidth="1"/>
    <col min="10243" max="10243" width="2.42578125" style="1" customWidth="1"/>
    <col min="10244" max="10244" width="6.85546875" style="1" customWidth="1"/>
    <col min="10245" max="10245" width="35.85546875" style="1" bestFit="1" customWidth="1"/>
    <col min="10246" max="10246" width="13.7109375" style="1" customWidth="1"/>
    <col min="10247" max="10247" width="6.85546875" style="1" customWidth="1"/>
    <col min="10248" max="10492" width="9.140625" style="1"/>
    <col min="10493" max="10493" width="6.42578125" style="1" customWidth="1"/>
    <col min="10494" max="10494" width="45.5703125" style="1" customWidth="1"/>
    <col min="10495" max="10497" width="17.85546875" style="1" customWidth="1"/>
    <col min="10498" max="10498" width="1.28515625" style="1" customWidth="1"/>
    <col min="10499" max="10499" width="2.42578125" style="1" customWidth="1"/>
    <col min="10500" max="10500" width="6.85546875" style="1" customWidth="1"/>
    <col min="10501" max="10501" width="35.85546875" style="1" bestFit="1" customWidth="1"/>
    <col min="10502" max="10502" width="13.7109375" style="1" customWidth="1"/>
    <col min="10503" max="10503" width="6.85546875" style="1" customWidth="1"/>
    <col min="10504" max="10748" width="9.140625" style="1"/>
    <col min="10749" max="10749" width="6.42578125" style="1" customWidth="1"/>
    <col min="10750" max="10750" width="45.5703125" style="1" customWidth="1"/>
    <col min="10751" max="10753" width="17.85546875" style="1" customWidth="1"/>
    <col min="10754" max="10754" width="1.28515625" style="1" customWidth="1"/>
    <col min="10755" max="10755" width="2.42578125" style="1" customWidth="1"/>
    <col min="10756" max="10756" width="6.85546875" style="1" customWidth="1"/>
    <col min="10757" max="10757" width="35.85546875" style="1" bestFit="1" customWidth="1"/>
    <col min="10758" max="10758" width="13.7109375" style="1" customWidth="1"/>
    <col min="10759" max="10759" width="6.85546875" style="1" customWidth="1"/>
    <col min="10760" max="11004" width="9.140625" style="1"/>
    <col min="11005" max="11005" width="6.42578125" style="1" customWidth="1"/>
    <col min="11006" max="11006" width="45.5703125" style="1" customWidth="1"/>
    <col min="11007" max="11009" width="17.85546875" style="1" customWidth="1"/>
    <col min="11010" max="11010" width="1.28515625" style="1" customWidth="1"/>
    <col min="11011" max="11011" width="2.42578125" style="1" customWidth="1"/>
    <col min="11012" max="11012" width="6.85546875" style="1" customWidth="1"/>
    <col min="11013" max="11013" width="35.85546875" style="1" bestFit="1" customWidth="1"/>
    <col min="11014" max="11014" width="13.7109375" style="1" customWidth="1"/>
    <col min="11015" max="11015" width="6.85546875" style="1" customWidth="1"/>
    <col min="11016" max="11260" width="9.140625" style="1"/>
    <col min="11261" max="11261" width="6.42578125" style="1" customWidth="1"/>
    <col min="11262" max="11262" width="45.5703125" style="1" customWidth="1"/>
    <col min="11263" max="11265" width="17.85546875" style="1" customWidth="1"/>
    <col min="11266" max="11266" width="1.28515625" style="1" customWidth="1"/>
    <col min="11267" max="11267" width="2.42578125" style="1" customWidth="1"/>
    <col min="11268" max="11268" width="6.85546875" style="1" customWidth="1"/>
    <col min="11269" max="11269" width="35.85546875" style="1" bestFit="1" customWidth="1"/>
    <col min="11270" max="11270" width="13.7109375" style="1" customWidth="1"/>
    <col min="11271" max="11271" width="6.85546875" style="1" customWidth="1"/>
    <col min="11272" max="11516" width="9.140625" style="1"/>
    <col min="11517" max="11517" width="6.42578125" style="1" customWidth="1"/>
    <col min="11518" max="11518" width="45.5703125" style="1" customWidth="1"/>
    <col min="11519" max="11521" width="17.85546875" style="1" customWidth="1"/>
    <col min="11522" max="11522" width="1.28515625" style="1" customWidth="1"/>
    <col min="11523" max="11523" width="2.42578125" style="1" customWidth="1"/>
    <col min="11524" max="11524" width="6.85546875" style="1" customWidth="1"/>
    <col min="11525" max="11525" width="35.85546875" style="1" bestFit="1" customWidth="1"/>
    <col min="11526" max="11526" width="13.7109375" style="1" customWidth="1"/>
    <col min="11527" max="11527" width="6.85546875" style="1" customWidth="1"/>
    <col min="11528" max="11772" width="9.140625" style="1"/>
    <col min="11773" max="11773" width="6.42578125" style="1" customWidth="1"/>
    <col min="11774" max="11774" width="45.5703125" style="1" customWidth="1"/>
    <col min="11775" max="11777" width="17.85546875" style="1" customWidth="1"/>
    <col min="11778" max="11778" width="1.28515625" style="1" customWidth="1"/>
    <col min="11779" max="11779" width="2.42578125" style="1" customWidth="1"/>
    <col min="11780" max="11780" width="6.85546875" style="1" customWidth="1"/>
    <col min="11781" max="11781" width="35.85546875" style="1" bestFit="1" customWidth="1"/>
    <col min="11782" max="11782" width="13.7109375" style="1" customWidth="1"/>
    <col min="11783" max="11783" width="6.85546875" style="1" customWidth="1"/>
    <col min="11784" max="12028" width="9.140625" style="1"/>
    <col min="12029" max="12029" width="6.42578125" style="1" customWidth="1"/>
    <col min="12030" max="12030" width="45.5703125" style="1" customWidth="1"/>
    <col min="12031" max="12033" width="17.85546875" style="1" customWidth="1"/>
    <col min="12034" max="12034" width="1.28515625" style="1" customWidth="1"/>
    <col min="12035" max="12035" width="2.42578125" style="1" customWidth="1"/>
    <col min="12036" max="12036" width="6.85546875" style="1" customWidth="1"/>
    <col min="12037" max="12037" width="35.85546875" style="1" bestFit="1" customWidth="1"/>
    <col min="12038" max="12038" width="13.7109375" style="1" customWidth="1"/>
    <col min="12039" max="12039" width="6.85546875" style="1" customWidth="1"/>
    <col min="12040" max="12284" width="9.140625" style="1"/>
    <col min="12285" max="12285" width="6.42578125" style="1" customWidth="1"/>
    <col min="12286" max="12286" width="45.5703125" style="1" customWidth="1"/>
    <col min="12287" max="12289" width="17.85546875" style="1" customWidth="1"/>
    <col min="12290" max="12290" width="1.28515625" style="1" customWidth="1"/>
    <col min="12291" max="12291" width="2.42578125" style="1" customWidth="1"/>
    <col min="12292" max="12292" width="6.85546875" style="1" customWidth="1"/>
    <col min="12293" max="12293" width="35.85546875" style="1" bestFit="1" customWidth="1"/>
    <col min="12294" max="12294" width="13.7109375" style="1" customWidth="1"/>
    <col min="12295" max="12295" width="6.85546875" style="1" customWidth="1"/>
    <col min="12296" max="12540" width="9.140625" style="1"/>
    <col min="12541" max="12541" width="6.42578125" style="1" customWidth="1"/>
    <col min="12542" max="12542" width="45.5703125" style="1" customWidth="1"/>
    <col min="12543" max="12545" width="17.85546875" style="1" customWidth="1"/>
    <col min="12546" max="12546" width="1.28515625" style="1" customWidth="1"/>
    <col min="12547" max="12547" width="2.42578125" style="1" customWidth="1"/>
    <col min="12548" max="12548" width="6.85546875" style="1" customWidth="1"/>
    <col min="12549" max="12549" width="35.85546875" style="1" bestFit="1" customWidth="1"/>
    <col min="12550" max="12550" width="13.7109375" style="1" customWidth="1"/>
    <col min="12551" max="12551" width="6.85546875" style="1" customWidth="1"/>
    <col min="12552" max="12796" width="9.140625" style="1"/>
    <col min="12797" max="12797" width="6.42578125" style="1" customWidth="1"/>
    <col min="12798" max="12798" width="45.5703125" style="1" customWidth="1"/>
    <col min="12799" max="12801" width="17.85546875" style="1" customWidth="1"/>
    <col min="12802" max="12802" width="1.28515625" style="1" customWidth="1"/>
    <col min="12803" max="12803" width="2.42578125" style="1" customWidth="1"/>
    <col min="12804" max="12804" width="6.85546875" style="1" customWidth="1"/>
    <col min="12805" max="12805" width="35.85546875" style="1" bestFit="1" customWidth="1"/>
    <col min="12806" max="12806" width="13.7109375" style="1" customWidth="1"/>
    <col min="12807" max="12807" width="6.85546875" style="1" customWidth="1"/>
    <col min="12808" max="13052" width="9.140625" style="1"/>
    <col min="13053" max="13053" width="6.42578125" style="1" customWidth="1"/>
    <col min="13054" max="13054" width="45.5703125" style="1" customWidth="1"/>
    <col min="13055" max="13057" width="17.85546875" style="1" customWidth="1"/>
    <col min="13058" max="13058" width="1.28515625" style="1" customWidth="1"/>
    <col min="13059" max="13059" width="2.42578125" style="1" customWidth="1"/>
    <col min="13060" max="13060" width="6.85546875" style="1" customWidth="1"/>
    <col min="13061" max="13061" width="35.85546875" style="1" bestFit="1" customWidth="1"/>
    <col min="13062" max="13062" width="13.7109375" style="1" customWidth="1"/>
    <col min="13063" max="13063" width="6.85546875" style="1" customWidth="1"/>
    <col min="13064" max="13308" width="9.140625" style="1"/>
    <col min="13309" max="13309" width="6.42578125" style="1" customWidth="1"/>
    <col min="13310" max="13310" width="45.5703125" style="1" customWidth="1"/>
    <col min="13311" max="13313" width="17.85546875" style="1" customWidth="1"/>
    <col min="13314" max="13314" width="1.28515625" style="1" customWidth="1"/>
    <col min="13315" max="13315" width="2.42578125" style="1" customWidth="1"/>
    <col min="13316" max="13316" width="6.85546875" style="1" customWidth="1"/>
    <col min="13317" max="13317" width="35.85546875" style="1" bestFit="1" customWidth="1"/>
    <col min="13318" max="13318" width="13.7109375" style="1" customWidth="1"/>
    <col min="13319" max="13319" width="6.85546875" style="1" customWidth="1"/>
    <col min="13320" max="13564" width="9.140625" style="1"/>
    <col min="13565" max="13565" width="6.42578125" style="1" customWidth="1"/>
    <col min="13566" max="13566" width="45.5703125" style="1" customWidth="1"/>
    <col min="13567" max="13569" width="17.85546875" style="1" customWidth="1"/>
    <col min="13570" max="13570" width="1.28515625" style="1" customWidth="1"/>
    <col min="13571" max="13571" width="2.42578125" style="1" customWidth="1"/>
    <col min="13572" max="13572" width="6.85546875" style="1" customWidth="1"/>
    <col min="13573" max="13573" width="35.85546875" style="1" bestFit="1" customWidth="1"/>
    <col min="13574" max="13574" width="13.7109375" style="1" customWidth="1"/>
    <col min="13575" max="13575" width="6.85546875" style="1" customWidth="1"/>
    <col min="13576" max="13820" width="9.140625" style="1"/>
    <col min="13821" max="13821" width="6.42578125" style="1" customWidth="1"/>
    <col min="13822" max="13822" width="45.5703125" style="1" customWidth="1"/>
    <col min="13823" max="13825" width="17.85546875" style="1" customWidth="1"/>
    <col min="13826" max="13826" width="1.28515625" style="1" customWidth="1"/>
    <col min="13827" max="13827" width="2.42578125" style="1" customWidth="1"/>
    <col min="13828" max="13828" width="6.85546875" style="1" customWidth="1"/>
    <col min="13829" max="13829" width="35.85546875" style="1" bestFit="1" customWidth="1"/>
    <col min="13830" max="13830" width="13.7109375" style="1" customWidth="1"/>
    <col min="13831" max="13831" width="6.85546875" style="1" customWidth="1"/>
    <col min="13832" max="14076" width="9.140625" style="1"/>
    <col min="14077" max="14077" width="6.42578125" style="1" customWidth="1"/>
    <col min="14078" max="14078" width="45.5703125" style="1" customWidth="1"/>
    <col min="14079" max="14081" width="17.85546875" style="1" customWidth="1"/>
    <col min="14082" max="14082" width="1.28515625" style="1" customWidth="1"/>
    <col min="14083" max="14083" width="2.42578125" style="1" customWidth="1"/>
    <col min="14084" max="14084" width="6.85546875" style="1" customWidth="1"/>
    <col min="14085" max="14085" width="35.85546875" style="1" bestFit="1" customWidth="1"/>
    <col min="14086" max="14086" width="13.7109375" style="1" customWidth="1"/>
    <col min="14087" max="14087" width="6.85546875" style="1" customWidth="1"/>
    <col min="14088" max="14332" width="9.140625" style="1"/>
    <col min="14333" max="14333" width="6.42578125" style="1" customWidth="1"/>
    <col min="14334" max="14334" width="45.5703125" style="1" customWidth="1"/>
    <col min="14335" max="14337" width="17.85546875" style="1" customWidth="1"/>
    <col min="14338" max="14338" width="1.28515625" style="1" customWidth="1"/>
    <col min="14339" max="14339" width="2.42578125" style="1" customWidth="1"/>
    <col min="14340" max="14340" width="6.85546875" style="1" customWidth="1"/>
    <col min="14341" max="14341" width="35.85546875" style="1" bestFit="1" customWidth="1"/>
    <col min="14342" max="14342" width="13.7109375" style="1" customWidth="1"/>
    <col min="14343" max="14343" width="6.85546875" style="1" customWidth="1"/>
    <col min="14344" max="14588" width="9.140625" style="1"/>
    <col min="14589" max="14589" width="6.42578125" style="1" customWidth="1"/>
    <col min="14590" max="14590" width="45.5703125" style="1" customWidth="1"/>
    <col min="14591" max="14593" width="17.85546875" style="1" customWidth="1"/>
    <col min="14594" max="14594" width="1.28515625" style="1" customWidth="1"/>
    <col min="14595" max="14595" width="2.42578125" style="1" customWidth="1"/>
    <col min="14596" max="14596" width="6.85546875" style="1" customWidth="1"/>
    <col min="14597" max="14597" width="35.85546875" style="1" bestFit="1" customWidth="1"/>
    <col min="14598" max="14598" width="13.7109375" style="1" customWidth="1"/>
    <col min="14599" max="14599" width="6.85546875" style="1" customWidth="1"/>
    <col min="14600" max="14844" width="9.140625" style="1"/>
    <col min="14845" max="14845" width="6.42578125" style="1" customWidth="1"/>
    <col min="14846" max="14846" width="45.5703125" style="1" customWidth="1"/>
    <col min="14847" max="14849" width="17.85546875" style="1" customWidth="1"/>
    <col min="14850" max="14850" width="1.28515625" style="1" customWidth="1"/>
    <col min="14851" max="14851" width="2.42578125" style="1" customWidth="1"/>
    <col min="14852" max="14852" width="6.85546875" style="1" customWidth="1"/>
    <col min="14853" max="14853" width="35.85546875" style="1" bestFit="1" customWidth="1"/>
    <col min="14854" max="14854" width="13.7109375" style="1" customWidth="1"/>
    <col min="14855" max="14855" width="6.85546875" style="1" customWidth="1"/>
    <col min="14856" max="15100" width="9.140625" style="1"/>
    <col min="15101" max="15101" width="6.42578125" style="1" customWidth="1"/>
    <col min="15102" max="15102" width="45.5703125" style="1" customWidth="1"/>
    <col min="15103" max="15105" width="17.85546875" style="1" customWidth="1"/>
    <col min="15106" max="15106" width="1.28515625" style="1" customWidth="1"/>
    <col min="15107" max="15107" width="2.42578125" style="1" customWidth="1"/>
    <col min="15108" max="15108" width="6.85546875" style="1" customWidth="1"/>
    <col min="15109" max="15109" width="35.85546875" style="1" bestFit="1" customWidth="1"/>
    <col min="15110" max="15110" width="13.7109375" style="1" customWidth="1"/>
    <col min="15111" max="15111" width="6.85546875" style="1" customWidth="1"/>
    <col min="15112" max="15356" width="9.140625" style="1"/>
    <col min="15357" max="15357" width="6.42578125" style="1" customWidth="1"/>
    <col min="15358" max="15358" width="45.5703125" style="1" customWidth="1"/>
    <col min="15359" max="15361" width="17.85546875" style="1" customWidth="1"/>
    <col min="15362" max="15362" width="1.28515625" style="1" customWidth="1"/>
    <col min="15363" max="15363" width="2.42578125" style="1" customWidth="1"/>
    <col min="15364" max="15364" width="6.85546875" style="1" customWidth="1"/>
    <col min="15365" max="15365" width="35.85546875" style="1" bestFit="1" customWidth="1"/>
    <col min="15366" max="15366" width="13.7109375" style="1" customWidth="1"/>
    <col min="15367" max="15367" width="6.85546875" style="1" customWidth="1"/>
    <col min="15368" max="15612" width="9.140625" style="1"/>
    <col min="15613" max="15613" width="6.42578125" style="1" customWidth="1"/>
    <col min="15614" max="15614" width="45.5703125" style="1" customWidth="1"/>
    <col min="15615" max="15617" width="17.85546875" style="1" customWidth="1"/>
    <col min="15618" max="15618" width="1.28515625" style="1" customWidth="1"/>
    <col min="15619" max="15619" width="2.42578125" style="1" customWidth="1"/>
    <col min="15620" max="15620" width="6.85546875" style="1" customWidth="1"/>
    <col min="15621" max="15621" width="35.85546875" style="1" bestFit="1" customWidth="1"/>
    <col min="15622" max="15622" width="13.7109375" style="1" customWidth="1"/>
    <col min="15623" max="15623" width="6.85546875" style="1" customWidth="1"/>
    <col min="15624" max="15868" width="9.140625" style="1"/>
    <col min="15869" max="15869" width="6.42578125" style="1" customWidth="1"/>
    <col min="15870" max="15870" width="45.5703125" style="1" customWidth="1"/>
    <col min="15871" max="15873" width="17.85546875" style="1" customWidth="1"/>
    <col min="15874" max="15874" width="1.28515625" style="1" customWidth="1"/>
    <col min="15875" max="15875" width="2.42578125" style="1" customWidth="1"/>
    <col min="15876" max="15876" width="6.85546875" style="1" customWidth="1"/>
    <col min="15877" max="15877" width="35.85546875" style="1" bestFit="1" customWidth="1"/>
    <col min="15878" max="15878" width="13.7109375" style="1" customWidth="1"/>
    <col min="15879" max="15879" width="6.85546875" style="1" customWidth="1"/>
    <col min="15880" max="16124" width="9.140625" style="1"/>
    <col min="16125" max="16125" width="6.42578125" style="1" customWidth="1"/>
    <col min="16126" max="16126" width="45.5703125" style="1" customWidth="1"/>
    <col min="16127" max="16129" width="17.85546875" style="1" customWidth="1"/>
    <col min="16130" max="16130" width="1.28515625" style="1" customWidth="1"/>
    <col min="16131" max="16131" width="2.42578125" style="1" customWidth="1"/>
    <col min="16132" max="16132" width="6.85546875" style="1" customWidth="1"/>
    <col min="16133" max="16133" width="35.85546875" style="1" bestFit="1" customWidth="1"/>
    <col min="16134" max="16134" width="13.7109375" style="1" customWidth="1"/>
    <col min="16135" max="16135" width="6.85546875" style="1" customWidth="1"/>
    <col min="16136" max="16384" width="9.140625" style="1"/>
  </cols>
  <sheetData>
    <row r="1" spans="1:252" ht="18" x14ac:dyDescent="0.25">
      <c r="H1" s="710" t="s">
        <v>697</v>
      </c>
    </row>
    <row r="2" spans="1:252" s="711" customFormat="1" ht="30.75" customHeight="1" x14ac:dyDescent="0.25">
      <c r="A2" s="871" t="s">
        <v>1394</v>
      </c>
      <c r="B2" s="871"/>
      <c r="C2" s="871"/>
      <c r="D2" s="871"/>
      <c r="E2" s="871"/>
      <c r="F2" s="871"/>
      <c r="G2" s="871"/>
      <c r="H2" s="871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886"/>
      <c r="X2" s="886"/>
      <c r="Y2" s="886"/>
      <c r="Z2" s="886"/>
      <c r="AA2" s="886"/>
      <c r="AB2" s="886"/>
      <c r="AC2" s="886"/>
      <c r="AD2" s="886"/>
      <c r="AE2" s="886"/>
      <c r="AF2" s="886"/>
      <c r="AG2" s="886"/>
      <c r="AH2" s="886"/>
      <c r="AI2" s="886"/>
      <c r="AJ2" s="886"/>
      <c r="AK2" s="886"/>
      <c r="AL2" s="886"/>
      <c r="AM2" s="886"/>
      <c r="AN2" s="886"/>
      <c r="AO2" s="886"/>
      <c r="AP2" s="886"/>
      <c r="AQ2" s="886"/>
      <c r="AR2" s="886"/>
      <c r="AS2" s="886"/>
      <c r="AT2" s="886"/>
      <c r="AU2" s="886"/>
      <c r="AV2" s="886"/>
      <c r="AW2" s="886"/>
      <c r="AX2" s="886"/>
      <c r="AY2" s="886"/>
      <c r="AZ2" s="886"/>
      <c r="BA2" s="886"/>
      <c r="BB2" s="886"/>
      <c r="BC2" s="886"/>
      <c r="BD2" s="886"/>
      <c r="BE2" s="886"/>
      <c r="BF2" s="886"/>
      <c r="BG2" s="886"/>
      <c r="BH2" s="886"/>
      <c r="BI2" s="886"/>
      <c r="BJ2" s="886"/>
      <c r="BK2" s="886"/>
      <c r="BL2" s="886"/>
      <c r="BM2" s="886"/>
      <c r="BN2" s="886"/>
      <c r="BO2" s="886"/>
      <c r="BP2" s="886"/>
      <c r="BQ2" s="886"/>
      <c r="BR2" s="886"/>
      <c r="BS2" s="886"/>
      <c r="BT2" s="886"/>
      <c r="BU2" s="886"/>
      <c r="BV2" s="886"/>
      <c r="BW2" s="886"/>
      <c r="BX2" s="886"/>
      <c r="BY2" s="886"/>
      <c r="BZ2" s="886"/>
      <c r="CA2" s="886"/>
      <c r="CB2" s="886"/>
      <c r="CC2" s="886"/>
      <c r="CD2" s="886"/>
      <c r="CE2" s="886"/>
      <c r="CF2" s="886"/>
      <c r="CG2" s="886"/>
      <c r="CH2" s="886"/>
      <c r="CI2" s="886"/>
      <c r="CJ2" s="886"/>
      <c r="CK2" s="886"/>
      <c r="CL2" s="886"/>
      <c r="CM2" s="886"/>
      <c r="CN2" s="886"/>
      <c r="CO2" s="886"/>
      <c r="CP2" s="886"/>
      <c r="CQ2" s="886"/>
      <c r="CR2" s="886"/>
      <c r="CS2" s="886"/>
      <c r="CT2" s="886"/>
      <c r="CU2" s="886"/>
      <c r="CV2" s="886"/>
      <c r="CW2" s="886"/>
      <c r="CX2" s="886"/>
      <c r="CY2" s="886"/>
      <c r="CZ2" s="886"/>
      <c r="DA2" s="886"/>
      <c r="DB2" s="886"/>
      <c r="DC2" s="886"/>
      <c r="DD2" s="886"/>
      <c r="DE2" s="886"/>
      <c r="DF2" s="886"/>
      <c r="DG2" s="886"/>
      <c r="DH2" s="886"/>
      <c r="DI2" s="886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886"/>
      <c r="EI2" s="886"/>
      <c r="EJ2" s="886"/>
      <c r="EK2" s="886"/>
      <c r="EL2" s="886"/>
      <c r="EM2" s="886"/>
      <c r="EN2" s="886"/>
      <c r="EO2" s="886"/>
      <c r="EP2" s="886"/>
      <c r="EQ2" s="886"/>
      <c r="ER2" s="886"/>
      <c r="ES2" s="886"/>
      <c r="ET2" s="886"/>
      <c r="EU2" s="886"/>
      <c r="EV2" s="886"/>
      <c r="EW2" s="886"/>
      <c r="EX2" s="886"/>
      <c r="EY2" s="886"/>
      <c r="EZ2" s="886"/>
      <c r="FA2" s="886"/>
      <c r="FB2" s="886"/>
      <c r="FC2" s="886"/>
      <c r="FD2" s="886"/>
      <c r="FE2" s="886"/>
      <c r="FF2" s="886"/>
      <c r="FG2" s="886"/>
      <c r="FH2" s="886"/>
      <c r="FI2" s="886"/>
      <c r="FJ2" s="886"/>
      <c r="FK2" s="886"/>
      <c r="FL2" s="886"/>
      <c r="FM2" s="886"/>
      <c r="FN2" s="886"/>
      <c r="FO2" s="886"/>
      <c r="FP2" s="886"/>
      <c r="FQ2" s="886"/>
      <c r="FR2" s="886"/>
      <c r="FS2" s="886"/>
      <c r="FT2" s="886"/>
      <c r="FU2" s="886"/>
      <c r="FV2" s="886"/>
      <c r="FW2" s="886"/>
      <c r="FX2" s="886"/>
      <c r="FY2" s="886"/>
      <c r="FZ2" s="886"/>
      <c r="GA2" s="886"/>
      <c r="GB2" s="886"/>
      <c r="GC2" s="886"/>
      <c r="GD2" s="886"/>
      <c r="GE2" s="886"/>
      <c r="GF2" s="886"/>
      <c r="GG2" s="886"/>
      <c r="GH2" s="886"/>
      <c r="GI2" s="886"/>
      <c r="GJ2" s="886"/>
      <c r="GK2" s="886"/>
      <c r="GL2" s="886"/>
      <c r="GM2" s="886"/>
      <c r="GN2" s="886"/>
      <c r="GO2" s="886"/>
      <c r="GP2" s="886"/>
      <c r="GQ2" s="886"/>
      <c r="GR2" s="886"/>
      <c r="GS2" s="886"/>
      <c r="GT2" s="886"/>
      <c r="GU2" s="886"/>
      <c r="GV2" s="886"/>
      <c r="GW2" s="886"/>
      <c r="GX2" s="886"/>
      <c r="GY2" s="886"/>
      <c r="GZ2" s="886"/>
      <c r="HA2" s="886"/>
      <c r="HB2" s="886"/>
      <c r="HC2" s="886"/>
      <c r="HD2" s="886"/>
      <c r="HE2" s="886"/>
      <c r="HF2" s="886"/>
      <c r="HG2" s="886"/>
      <c r="HH2" s="886"/>
      <c r="HI2" s="886"/>
      <c r="HJ2" s="886"/>
      <c r="HK2" s="886"/>
      <c r="HL2" s="886"/>
      <c r="HM2" s="886"/>
      <c r="HN2" s="886"/>
      <c r="HO2" s="886"/>
      <c r="HP2" s="886"/>
      <c r="HQ2" s="886"/>
      <c r="HR2" s="886"/>
      <c r="HS2" s="886"/>
      <c r="HT2" s="886"/>
      <c r="HU2" s="886"/>
      <c r="HV2" s="886"/>
      <c r="HW2" s="886"/>
      <c r="HX2" s="886"/>
      <c r="HY2" s="886"/>
      <c r="HZ2" s="886"/>
      <c r="IA2" s="886"/>
      <c r="IB2" s="886"/>
      <c r="IC2" s="886"/>
      <c r="ID2" s="886"/>
      <c r="IE2" s="886"/>
      <c r="IF2" s="886"/>
      <c r="IG2" s="886"/>
      <c r="IH2" s="886"/>
      <c r="II2" s="886"/>
      <c r="IJ2" s="886"/>
      <c r="IK2" s="886"/>
      <c r="IL2" s="886"/>
      <c r="IM2" s="886"/>
      <c r="IN2" s="886"/>
      <c r="IO2" s="886"/>
      <c r="IP2" s="886"/>
      <c r="IQ2" s="886"/>
      <c r="IR2" s="886"/>
    </row>
    <row r="3" spans="1:252" s="711" customFormat="1" ht="2.25" customHeight="1" x14ac:dyDescent="0.25">
      <c r="A3" s="691"/>
      <c r="B3" s="691"/>
      <c r="C3" s="692"/>
      <c r="D3" s="692"/>
      <c r="E3" s="692"/>
      <c r="F3" s="692"/>
      <c r="G3" s="692"/>
      <c r="H3" s="4"/>
      <c r="I3" s="712"/>
      <c r="J3" s="712"/>
      <c r="K3" s="712"/>
      <c r="L3" s="712"/>
      <c r="M3" s="712"/>
      <c r="N3" s="712"/>
    </row>
    <row r="4" spans="1:252" ht="21" customHeight="1" x14ac:dyDescent="0.25">
      <c r="A4" s="877" t="s">
        <v>1390</v>
      </c>
      <c r="B4" s="878"/>
      <c r="C4" s="878"/>
      <c r="D4" s="878"/>
      <c r="E4" s="878"/>
      <c r="F4" s="878"/>
      <c r="G4" s="878"/>
      <c r="H4" s="878"/>
    </row>
    <row r="5" spans="1:252" ht="12.75" customHeight="1" x14ac:dyDescent="0.25">
      <c r="A5" s="693"/>
      <c r="B5" s="694"/>
      <c r="C5" s="695"/>
      <c r="D5" s="695"/>
      <c r="E5" s="695"/>
      <c r="F5" s="695"/>
      <c r="G5" s="695"/>
      <c r="H5" s="696" t="s">
        <v>809</v>
      </c>
    </row>
    <row r="6" spans="1:252" ht="16.5" customHeight="1" x14ac:dyDescent="0.2">
      <c r="A6" s="890" t="s">
        <v>92</v>
      </c>
      <c r="B6" s="891"/>
      <c r="C6" s="887" t="s">
        <v>1305</v>
      </c>
      <c r="D6" s="874" t="s">
        <v>1289</v>
      </c>
      <c r="E6" s="875"/>
      <c r="F6" s="875"/>
      <c r="G6" s="876"/>
      <c r="H6" s="887" t="s">
        <v>1273</v>
      </c>
    </row>
    <row r="7" spans="1:252" ht="19.5" customHeight="1" x14ac:dyDescent="0.2">
      <c r="A7" s="892"/>
      <c r="B7" s="893"/>
      <c r="C7" s="888"/>
      <c r="D7" s="898" t="s">
        <v>1290</v>
      </c>
      <c r="E7" s="896" t="s">
        <v>1291</v>
      </c>
      <c r="F7" s="896"/>
      <c r="G7" s="897"/>
      <c r="H7" s="888"/>
    </row>
    <row r="8" spans="1:252" ht="38.25" x14ac:dyDescent="0.2">
      <c r="A8" s="894"/>
      <c r="B8" s="895"/>
      <c r="C8" s="889"/>
      <c r="D8" s="899"/>
      <c r="E8" s="719" t="s">
        <v>1362</v>
      </c>
      <c r="F8" s="719" t="s">
        <v>1317</v>
      </c>
      <c r="G8" s="718" t="s">
        <v>1150</v>
      </c>
      <c r="H8" s="889"/>
    </row>
    <row r="9" spans="1:252" s="713" customFormat="1" ht="20.100000000000001" customHeight="1" x14ac:dyDescent="0.25">
      <c r="A9" s="869" t="s">
        <v>764</v>
      </c>
      <c r="B9" s="870"/>
      <c r="C9" s="720"/>
      <c r="D9" s="721"/>
      <c r="E9" s="722"/>
      <c r="F9" s="722"/>
      <c r="G9" s="723"/>
      <c r="H9" s="720"/>
    </row>
    <row r="10" spans="1:252" s="5" customFormat="1" ht="5.25" customHeight="1" x14ac:dyDescent="0.25">
      <c r="A10" s="884"/>
      <c r="B10" s="884"/>
      <c r="C10" s="884"/>
      <c r="D10" s="884"/>
      <c r="E10" s="884"/>
      <c r="F10" s="884"/>
      <c r="G10" s="884"/>
      <c r="H10" s="884"/>
    </row>
    <row r="11" spans="1:252" s="713" customFormat="1" ht="20.100000000000001" customHeight="1" x14ac:dyDescent="0.25">
      <c r="A11" s="879" t="s">
        <v>1147</v>
      </c>
      <c r="B11" s="880"/>
      <c r="C11" s="726">
        <f t="shared" ref="C11:H11" si="0">SUM(C14:C16)</f>
        <v>0</v>
      </c>
      <c r="D11" s="729">
        <f t="shared" si="0"/>
        <v>0</v>
      </c>
      <c r="E11" s="730">
        <f t="shared" si="0"/>
        <v>0</v>
      </c>
      <c r="F11" s="730">
        <f t="shared" si="0"/>
        <v>0</v>
      </c>
      <c r="G11" s="731">
        <f t="shared" si="0"/>
        <v>0</v>
      </c>
      <c r="H11" s="726">
        <f t="shared" si="0"/>
        <v>0</v>
      </c>
    </row>
    <row r="12" spans="1:252" s="5" customFormat="1" ht="20.100000000000001" customHeight="1" x14ac:dyDescent="0.25">
      <c r="A12" s="697" t="s">
        <v>94</v>
      </c>
      <c r="B12" s="724" t="s">
        <v>1250</v>
      </c>
      <c r="C12" s="727"/>
      <c r="D12" s="732"/>
      <c r="E12" s="698"/>
      <c r="F12" s="698"/>
      <c r="G12" s="699">
        <f>E12+F12</f>
        <v>0</v>
      </c>
      <c r="H12" s="727"/>
    </row>
    <row r="13" spans="1:252" s="5" customFormat="1" ht="20.100000000000001" customHeight="1" x14ac:dyDescent="0.25">
      <c r="A13" s="697" t="s">
        <v>1198</v>
      </c>
      <c r="B13" s="724" t="s">
        <v>1251</v>
      </c>
      <c r="C13" s="727"/>
      <c r="D13" s="732"/>
      <c r="E13" s="698"/>
      <c r="F13" s="698"/>
      <c r="G13" s="699">
        <f>E13+F13</f>
        <v>0</v>
      </c>
      <c r="H13" s="727"/>
    </row>
    <row r="14" spans="1:252" s="5" customFormat="1" ht="20.100000000000001" customHeight="1" x14ac:dyDescent="0.25">
      <c r="A14" s="697" t="s">
        <v>1199</v>
      </c>
      <c r="B14" s="724" t="s">
        <v>1202</v>
      </c>
      <c r="C14" s="727"/>
      <c r="D14" s="732"/>
      <c r="E14" s="698"/>
      <c r="F14" s="698"/>
      <c r="G14" s="699">
        <f>E14+F14</f>
        <v>0</v>
      </c>
      <c r="H14" s="727"/>
    </row>
    <row r="15" spans="1:252" s="5" customFormat="1" ht="20.100000000000001" customHeight="1" x14ac:dyDescent="0.25">
      <c r="A15" s="697" t="s">
        <v>1200</v>
      </c>
      <c r="B15" s="724" t="s">
        <v>1203</v>
      </c>
      <c r="C15" s="727"/>
      <c r="D15" s="732"/>
      <c r="E15" s="698"/>
      <c r="F15" s="698"/>
      <c r="G15" s="699"/>
      <c r="H15" s="727"/>
    </row>
    <row r="16" spans="1:252" s="5" customFormat="1" ht="20.100000000000001" customHeight="1" x14ac:dyDescent="0.25">
      <c r="A16" s="700" t="s">
        <v>1201</v>
      </c>
      <c r="B16" s="725" t="s">
        <v>1204</v>
      </c>
      <c r="C16" s="728"/>
      <c r="D16" s="733"/>
      <c r="E16" s="701"/>
      <c r="F16" s="701"/>
      <c r="G16" s="702">
        <f>E16+F16</f>
        <v>0</v>
      </c>
      <c r="H16" s="728"/>
    </row>
    <row r="17" spans="1:8" s="12" customFormat="1" ht="5.25" customHeight="1" x14ac:dyDescent="0.25">
      <c r="A17" s="885"/>
      <c r="B17" s="885"/>
      <c r="C17" s="885"/>
      <c r="D17" s="885"/>
      <c r="E17" s="885"/>
      <c r="F17" s="885"/>
      <c r="G17" s="885"/>
      <c r="H17" s="885"/>
    </row>
    <row r="18" spans="1:8" s="713" customFormat="1" ht="20.100000000000001" customHeight="1" x14ac:dyDescent="0.25">
      <c r="A18" s="879" t="s">
        <v>1353</v>
      </c>
      <c r="B18" s="880"/>
      <c r="C18" s="726">
        <f>SUM(C22:C25)</f>
        <v>0</v>
      </c>
      <c r="D18" s="729">
        <f t="shared" ref="D18:H18" si="1">SUM(D22:D25)</f>
        <v>0</v>
      </c>
      <c r="E18" s="730">
        <f t="shared" si="1"/>
        <v>0</v>
      </c>
      <c r="F18" s="730">
        <f t="shared" si="1"/>
        <v>0</v>
      </c>
      <c r="G18" s="731">
        <f t="shared" si="1"/>
        <v>0</v>
      </c>
      <c r="H18" s="726">
        <f t="shared" si="1"/>
        <v>0</v>
      </c>
    </row>
    <row r="19" spans="1:8" ht="20.100000000000001" customHeight="1" x14ac:dyDescent="0.2">
      <c r="A19" s="881" t="s">
        <v>1355</v>
      </c>
      <c r="B19" s="882"/>
      <c r="C19" s="737"/>
      <c r="D19" s="742"/>
      <c r="E19" s="703"/>
      <c r="F19" s="703"/>
      <c r="G19" s="699">
        <f>E19+F19</f>
        <v>0</v>
      </c>
      <c r="H19" s="737"/>
    </row>
    <row r="20" spans="1:8" ht="20.100000000000001" customHeight="1" x14ac:dyDescent="0.2">
      <c r="A20" s="881" t="s">
        <v>828</v>
      </c>
      <c r="B20" s="882"/>
      <c r="C20" s="737"/>
      <c r="D20" s="742"/>
      <c r="E20" s="703"/>
      <c r="F20" s="703"/>
      <c r="G20" s="699">
        <f t="shared" ref="G20:G33" si="2">E20+F20</f>
        <v>0</v>
      </c>
      <c r="H20" s="737"/>
    </row>
    <row r="21" spans="1:8" ht="20.100000000000001" customHeight="1" x14ac:dyDescent="0.2">
      <c r="A21" s="881" t="s">
        <v>829</v>
      </c>
      <c r="B21" s="882"/>
      <c r="C21" s="737"/>
      <c r="D21" s="742"/>
      <c r="E21" s="703"/>
      <c r="F21" s="703"/>
      <c r="G21" s="699">
        <f t="shared" si="2"/>
        <v>0</v>
      </c>
      <c r="H21" s="737"/>
    </row>
    <row r="22" spans="1:8" ht="21.75" customHeight="1" x14ac:dyDescent="0.2">
      <c r="A22" s="910" t="s">
        <v>1356</v>
      </c>
      <c r="B22" s="911"/>
      <c r="C22" s="737"/>
      <c r="D22" s="742"/>
      <c r="E22" s="703"/>
      <c r="F22" s="703"/>
      <c r="G22" s="699">
        <f t="shared" si="2"/>
        <v>0</v>
      </c>
      <c r="H22" s="737"/>
    </row>
    <row r="23" spans="1:8" ht="20.100000000000001" customHeight="1" x14ac:dyDescent="0.2">
      <c r="A23" s="734" t="s">
        <v>94</v>
      </c>
      <c r="B23" s="735" t="s">
        <v>101</v>
      </c>
      <c r="C23" s="738">
        <f>SUM(C19:C21)</f>
        <v>0</v>
      </c>
      <c r="D23" s="743">
        <f t="shared" ref="D23:H23" si="3">SUM(D19:D21)</f>
        <v>0</v>
      </c>
      <c r="E23" s="706">
        <f t="shared" si="3"/>
        <v>0</v>
      </c>
      <c r="F23" s="706">
        <f t="shared" si="3"/>
        <v>0</v>
      </c>
      <c r="G23" s="744">
        <f t="shared" si="3"/>
        <v>0</v>
      </c>
      <c r="H23" s="738">
        <f t="shared" si="3"/>
        <v>0</v>
      </c>
    </row>
    <row r="24" spans="1:8" s="5" customFormat="1" ht="20.100000000000001" customHeight="1" x14ac:dyDescent="0.25">
      <c r="A24" s="708" t="s">
        <v>102</v>
      </c>
      <c r="B24" s="724" t="s">
        <v>1357</v>
      </c>
      <c r="C24" s="727"/>
      <c r="D24" s="732"/>
      <c r="E24" s="698"/>
      <c r="F24" s="698"/>
      <c r="G24" s="699">
        <f t="shared" si="2"/>
        <v>0</v>
      </c>
      <c r="H24" s="727"/>
    </row>
    <row r="25" spans="1:8" s="5" customFormat="1" ht="20.100000000000001" customHeight="1" x14ac:dyDescent="0.25">
      <c r="A25" s="708" t="s">
        <v>103</v>
      </c>
      <c r="B25" s="724" t="s">
        <v>1253</v>
      </c>
      <c r="C25" s="727"/>
      <c r="D25" s="732"/>
      <c r="E25" s="698"/>
      <c r="F25" s="698"/>
      <c r="G25" s="699">
        <f t="shared" si="2"/>
        <v>0</v>
      </c>
      <c r="H25" s="727"/>
    </row>
    <row r="26" spans="1:8" ht="20.100000000000001" customHeight="1" x14ac:dyDescent="0.2">
      <c r="A26" s="905" t="s">
        <v>106</v>
      </c>
      <c r="B26" s="906"/>
      <c r="C26" s="739">
        <f>SUM(C27:C33)</f>
        <v>0</v>
      </c>
      <c r="D26" s="745">
        <f t="shared" ref="D26:H26" si="4">SUM(D27:D33)</f>
        <v>0</v>
      </c>
      <c r="E26" s="707">
        <f t="shared" si="4"/>
        <v>0</v>
      </c>
      <c r="F26" s="707">
        <f t="shared" si="4"/>
        <v>0</v>
      </c>
      <c r="G26" s="746">
        <f t="shared" si="4"/>
        <v>0</v>
      </c>
      <c r="H26" s="739">
        <f t="shared" si="4"/>
        <v>0</v>
      </c>
    </row>
    <row r="27" spans="1:8" ht="20.100000000000001" customHeight="1" x14ac:dyDescent="0.2">
      <c r="A27" s="709" t="s">
        <v>93</v>
      </c>
      <c r="B27" s="724" t="s">
        <v>1252</v>
      </c>
      <c r="C27" s="740"/>
      <c r="D27" s="747"/>
      <c r="E27" s="704"/>
      <c r="F27" s="704"/>
      <c r="G27" s="699">
        <f t="shared" si="2"/>
        <v>0</v>
      </c>
      <c r="H27" s="740"/>
    </row>
    <row r="28" spans="1:8" ht="20.100000000000001" customHeight="1" x14ac:dyDescent="0.2">
      <c r="A28" s="709" t="s">
        <v>95</v>
      </c>
      <c r="B28" s="724" t="s">
        <v>104</v>
      </c>
      <c r="C28" s="740"/>
      <c r="D28" s="747"/>
      <c r="E28" s="704"/>
      <c r="F28" s="704"/>
      <c r="G28" s="699">
        <f t="shared" si="2"/>
        <v>0</v>
      </c>
      <c r="H28" s="740"/>
    </row>
    <row r="29" spans="1:8" ht="20.100000000000001" customHeight="1" x14ac:dyDescent="0.2">
      <c r="A29" s="709" t="s">
        <v>96</v>
      </c>
      <c r="B29" s="724" t="s">
        <v>105</v>
      </c>
      <c r="C29" s="740"/>
      <c r="D29" s="747"/>
      <c r="E29" s="704"/>
      <c r="F29" s="704"/>
      <c r="G29" s="699">
        <f t="shared" si="2"/>
        <v>0</v>
      </c>
      <c r="H29" s="740"/>
    </row>
    <row r="30" spans="1:8" ht="20.100000000000001" customHeight="1" x14ac:dyDescent="0.2">
      <c r="A30" s="709" t="s">
        <v>97</v>
      </c>
      <c r="B30" s="724" t="s">
        <v>1254</v>
      </c>
      <c r="C30" s="740"/>
      <c r="D30" s="747"/>
      <c r="E30" s="704"/>
      <c r="F30" s="704"/>
      <c r="G30" s="699"/>
      <c r="H30" s="740"/>
    </row>
    <row r="31" spans="1:8" ht="18.75" customHeight="1" x14ac:dyDescent="0.2">
      <c r="A31" s="709" t="s">
        <v>98</v>
      </c>
      <c r="B31" s="724" t="s">
        <v>1354</v>
      </c>
      <c r="C31" s="740"/>
      <c r="D31" s="747"/>
      <c r="E31" s="704"/>
      <c r="F31" s="704"/>
      <c r="G31" s="699">
        <f t="shared" si="2"/>
        <v>0</v>
      </c>
      <c r="H31" s="740"/>
    </row>
    <row r="32" spans="1:8" ht="20.100000000000001" customHeight="1" x14ac:dyDescent="0.2">
      <c r="A32" s="709" t="s">
        <v>99</v>
      </c>
      <c r="B32" s="724" t="s">
        <v>1255</v>
      </c>
      <c r="C32" s="740"/>
      <c r="D32" s="747"/>
      <c r="E32" s="704"/>
      <c r="F32" s="704"/>
      <c r="G32" s="699">
        <f t="shared" si="2"/>
        <v>0</v>
      </c>
      <c r="H32" s="740"/>
    </row>
    <row r="33" spans="1:8" ht="20.100000000000001" customHeight="1" x14ac:dyDescent="0.2">
      <c r="A33" s="736" t="s">
        <v>1383</v>
      </c>
      <c r="B33" s="725" t="s">
        <v>1256</v>
      </c>
      <c r="C33" s="741"/>
      <c r="D33" s="748"/>
      <c r="E33" s="749"/>
      <c r="F33" s="749"/>
      <c r="G33" s="702">
        <f t="shared" si="2"/>
        <v>0</v>
      </c>
      <c r="H33" s="741"/>
    </row>
    <row r="34" spans="1:8" ht="48.75" customHeight="1" x14ac:dyDescent="0.2">
      <c r="A34" s="869" t="s">
        <v>1388</v>
      </c>
      <c r="B34" s="870"/>
      <c r="C34" s="720">
        <f>+'103'!C37</f>
        <v>0</v>
      </c>
      <c r="D34" s="721">
        <f>+'103'!D37</f>
        <v>0</v>
      </c>
      <c r="E34" s="722">
        <f>+'103'!E37</f>
        <v>0</v>
      </c>
      <c r="F34" s="722">
        <f>+'103'!F37</f>
        <v>0</v>
      </c>
      <c r="G34" s="723">
        <f>+'103'!G37</f>
        <v>0</v>
      </c>
      <c r="H34" s="720">
        <f>+'103'!H37</f>
        <v>0</v>
      </c>
    </row>
    <row r="35" spans="1:8" ht="6.75" customHeight="1" x14ac:dyDescent="0.2">
      <c r="A35" s="865"/>
      <c r="B35" s="863"/>
      <c r="C35" s="863"/>
      <c r="D35" s="863"/>
      <c r="E35" s="863"/>
      <c r="F35" s="863"/>
      <c r="G35" s="863"/>
      <c r="H35" s="866"/>
    </row>
    <row r="36" spans="1:8" s="5" customFormat="1" ht="32.25" customHeight="1" x14ac:dyDescent="0.25">
      <c r="A36" s="903" t="s">
        <v>100</v>
      </c>
      <c r="B36" s="904"/>
      <c r="C36" s="783">
        <f>C18+C26+C34</f>
        <v>0</v>
      </c>
      <c r="D36" s="784">
        <f t="shared" ref="D36:H36" si="5">D18+D26+D34</f>
        <v>0</v>
      </c>
      <c r="E36" s="785">
        <f t="shared" si="5"/>
        <v>0</v>
      </c>
      <c r="F36" s="785">
        <f t="shared" si="5"/>
        <v>0</v>
      </c>
      <c r="G36" s="786">
        <f t="shared" si="5"/>
        <v>0</v>
      </c>
      <c r="H36" s="783">
        <f t="shared" si="5"/>
        <v>0</v>
      </c>
    </row>
    <row r="37" spans="1:8" s="5" customFormat="1" ht="3.75" customHeight="1" x14ac:dyDescent="0.25">
      <c r="A37" s="884"/>
      <c r="B37" s="884"/>
      <c r="C37" s="884"/>
      <c r="D37" s="884"/>
      <c r="E37" s="884"/>
      <c r="F37" s="884"/>
      <c r="G37" s="884"/>
      <c r="H37" s="884"/>
    </row>
    <row r="38" spans="1:8" s="12" customFormat="1" ht="33" customHeight="1" x14ac:dyDescent="0.25">
      <c r="A38" s="872" t="s">
        <v>107</v>
      </c>
      <c r="B38" s="873"/>
      <c r="C38" s="750">
        <f>C36+C11+C9</f>
        <v>0</v>
      </c>
      <c r="D38" s="751">
        <f t="shared" ref="D38:H38" si="6">D36+D11+D9</f>
        <v>0</v>
      </c>
      <c r="E38" s="752">
        <f t="shared" si="6"/>
        <v>0</v>
      </c>
      <c r="F38" s="752">
        <f t="shared" si="6"/>
        <v>0</v>
      </c>
      <c r="G38" s="753">
        <f t="shared" si="6"/>
        <v>0</v>
      </c>
      <c r="H38" s="750">
        <f t="shared" si="6"/>
        <v>0</v>
      </c>
    </row>
    <row r="39" spans="1:8" s="12" customFormat="1" ht="5.25" customHeight="1" x14ac:dyDescent="0.25">
      <c r="A39" s="883"/>
      <c r="B39" s="883"/>
      <c r="C39" s="883"/>
      <c r="D39" s="883"/>
      <c r="E39" s="883"/>
      <c r="F39" s="883"/>
      <c r="G39" s="883"/>
      <c r="H39" s="883"/>
    </row>
    <row r="40" spans="1:8" s="12" customFormat="1" ht="24.75" customHeight="1" x14ac:dyDescent="0.2">
      <c r="A40" s="879" t="s">
        <v>1380</v>
      </c>
      <c r="B40" s="880"/>
      <c r="C40" s="754">
        <f t="shared" ref="C40:H40" si="7">SUM(C41:C43)</f>
        <v>0</v>
      </c>
      <c r="D40" s="757">
        <f t="shared" si="7"/>
        <v>0</v>
      </c>
      <c r="E40" s="758">
        <f t="shared" si="7"/>
        <v>0</v>
      </c>
      <c r="F40" s="758">
        <f t="shared" si="7"/>
        <v>0</v>
      </c>
      <c r="G40" s="759">
        <f t="shared" si="7"/>
        <v>0</v>
      </c>
      <c r="H40" s="754">
        <f t="shared" si="7"/>
        <v>0</v>
      </c>
    </row>
    <row r="41" spans="1:8" ht="20.100000000000001" customHeight="1" x14ac:dyDescent="0.2">
      <c r="A41" s="697" t="s">
        <v>93</v>
      </c>
      <c r="B41" s="724" t="s">
        <v>1257</v>
      </c>
      <c r="C41" s="755"/>
      <c r="D41" s="760"/>
      <c r="E41" s="705"/>
      <c r="F41" s="705"/>
      <c r="G41" s="699">
        <f t="shared" ref="G41:G43" si="8">E41+F41</f>
        <v>0</v>
      </c>
      <c r="H41" s="755"/>
    </row>
    <row r="42" spans="1:8" ht="20.100000000000001" customHeight="1" x14ac:dyDescent="0.2">
      <c r="A42" s="697" t="s">
        <v>1198</v>
      </c>
      <c r="B42" s="724" t="s">
        <v>1206</v>
      </c>
      <c r="C42" s="755"/>
      <c r="D42" s="760"/>
      <c r="E42" s="705"/>
      <c r="F42" s="705"/>
      <c r="G42" s="699">
        <f t="shared" si="8"/>
        <v>0</v>
      </c>
      <c r="H42" s="755"/>
    </row>
    <row r="43" spans="1:8" ht="20.100000000000001" customHeight="1" x14ac:dyDescent="0.2">
      <c r="A43" s="697" t="s">
        <v>1199</v>
      </c>
      <c r="B43" s="724" t="s">
        <v>108</v>
      </c>
      <c r="C43" s="755"/>
      <c r="D43" s="760"/>
      <c r="E43" s="705"/>
      <c r="F43" s="705"/>
      <c r="G43" s="699">
        <f t="shared" si="8"/>
        <v>0</v>
      </c>
      <c r="H43" s="755"/>
    </row>
    <row r="44" spans="1:8" s="12" customFormat="1" ht="24.75" customHeight="1" x14ac:dyDescent="0.2">
      <c r="A44" s="908" t="s">
        <v>1384</v>
      </c>
      <c r="B44" s="909"/>
      <c r="C44" s="756"/>
      <c r="D44" s="761"/>
      <c r="E44" s="762"/>
      <c r="F44" s="762"/>
      <c r="G44" s="763"/>
      <c r="H44" s="756"/>
    </row>
    <row r="45" spans="1:8" s="12" customFormat="1" ht="7.5" customHeight="1" x14ac:dyDescent="0.25">
      <c r="A45" s="864"/>
      <c r="B45" s="864"/>
      <c r="C45" s="864"/>
      <c r="D45" s="864"/>
      <c r="E45" s="864"/>
      <c r="F45" s="864"/>
      <c r="G45" s="864"/>
      <c r="H45" s="864"/>
    </row>
    <row r="46" spans="1:8" s="12" customFormat="1" ht="33" customHeight="1" x14ac:dyDescent="0.25">
      <c r="A46" s="907" t="s">
        <v>1385</v>
      </c>
      <c r="B46" s="907"/>
      <c r="C46" s="715">
        <f>C44+C40</f>
        <v>0</v>
      </c>
      <c r="D46" s="715">
        <f t="shared" ref="D46:H46" si="9">D44+D40</f>
        <v>0</v>
      </c>
      <c r="E46" s="715">
        <f t="shared" si="9"/>
        <v>0</v>
      </c>
      <c r="F46" s="715">
        <f t="shared" si="9"/>
        <v>0</v>
      </c>
      <c r="G46" s="715">
        <f t="shared" si="9"/>
        <v>0</v>
      </c>
      <c r="H46" s="715">
        <f t="shared" si="9"/>
        <v>0</v>
      </c>
    </row>
    <row r="47" spans="1:8" s="12" customFormat="1" ht="5.25" customHeight="1" x14ac:dyDescent="0.25">
      <c r="A47" s="900"/>
      <c r="B47" s="900"/>
      <c r="C47" s="900"/>
      <c r="D47" s="900"/>
      <c r="E47" s="900"/>
      <c r="F47" s="900"/>
      <c r="G47" s="900"/>
      <c r="H47" s="900"/>
    </row>
    <row r="48" spans="1:8" ht="33" customHeight="1" x14ac:dyDescent="0.2">
      <c r="A48" s="901" t="s">
        <v>1392</v>
      </c>
      <c r="B48" s="902"/>
      <c r="C48" s="764">
        <f t="shared" ref="C48:H48" si="10">C38-C46</f>
        <v>0</v>
      </c>
      <c r="D48" s="765">
        <f t="shared" si="10"/>
        <v>0</v>
      </c>
      <c r="E48" s="714">
        <f t="shared" si="10"/>
        <v>0</v>
      </c>
      <c r="F48" s="714">
        <f t="shared" si="10"/>
        <v>0</v>
      </c>
      <c r="G48" s="766">
        <f t="shared" si="10"/>
        <v>0</v>
      </c>
      <c r="H48" s="764">
        <f t="shared" si="10"/>
        <v>0</v>
      </c>
    </row>
    <row r="49" spans="1:16384" ht="6" customHeight="1" x14ac:dyDescent="0.2">
      <c r="A49" s="868"/>
      <c r="B49" s="868"/>
      <c r="C49" s="868"/>
      <c r="D49" s="868"/>
      <c r="E49" s="868"/>
      <c r="F49" s="868"/>
      <c r="G49" s="868"/>
      <c r="H49" s="868"/>
    </row>
    <row r="50" spans="1:16384" ht="24.75" customHeight="1" x14ac:dyDescent="0.2">
      <c r="A50" s="767" t="s">
        <v>1358</v>
      </c>
      <c r="B50" s="768" t="s">
        <v>1363</v>
      </c>
      <c r="C50" s="769"/>
      <c r="D50" s="769"/>
      <c r="E50" s="769"/>
      <c r="F50" s="769"/>
      <c r="G50" s="769"/>
      <c r="H50" s="769"/>
    </row>
    <row r="51" spans="1:16384" ht="25.5" customHeight="1" x14ac:dyDescent="0.2">
      <c r="A51" s="901" t="s">
        <v>1391</v>
      </c>
      <c r="B51" s="902"/>
      <c r="C51" s="764">
        <f>C48-C50</f>
        <v>0</v>
      </c>
      <c r="D51" s="765">
        <f t="shared" ref="D51:H51" si="11">D48-D50</f>
        <v>0</v>
      </c>
      <c r="E51" s="714">
        <f t="shared" si="11"/>
        <v>0</v>
      </c>
      <c r="F51" s="714">
        <f t="shared" si="11"/>
        <v>0</v>
      </c>
      <c r="G51" s="766">
        <f t="shared" si="11"/>
        <v>0</v>
      </c>
      <c r="H51" s="764">
        <f t="shared" si="11"/>
        <v>0</v>
      </c>
    </row>
    <row r="52" spans="1:16384" ht="24.75" customHeight="1" x14ac:dyDescent="0.2">
      <c r="A52" s="770" t="s">
        <v>1359</v>
      </c>
      <c r="B52" s="771" t="s">
        <v>1364</v>
      </c>
      <c r="C52" s="772"/>
      <c r="D52" s="772"/>
      <c r="E52" s="772"/>
      <c r="F52" s="772"/>
      <c r="G52" s="772"/>
      <c r="H52" s="772"/>
    </row>
    <row r="53" spans="1:16384" ht="20.25" customHeight="1" x14ac:dyDescent="0.2">
      <c r="A53" s="901" t="s">
        <v>1389</v>
      </c>
      <c r="B53" s="902"/>
      <c r="C53" s="764">
        <f>C51-C52</f>
        <v>0</v>
      </c>
      <c r="D53" s="765">
        <f t="shared" ref="D53:H53" si="12">D51-D52</f>
        <v>0</v>
      </c>
      <c r="E53" s="714">
        <f t="shared" si="12"/>
        <v>0</v>
      </c>
      <c r="F53" s="714">
        <f t="shared" si="12"/>
        <v>0</v>
      </c>
      <c r="G53" s="766">
        <f t="shared" si="12"/>
        <v>0</v>
      </c>
      <c r="H53" s="764">
        <f t="shared" si="12"/>
        <v>0</v>
      </c>
    </row>
    <row r="54" spans="1:16384" ht="6" customHeight="1" x14ac:dyDescent="0.2">
      <c r="A54" s="867"/>
      <c r="B54" s="867"/>
      <c r="C54" s="867"/>
      <c r="D54" s="867"/>
      <c r="E54" s="867"/>
      <c r="F54" s="867"/>
      <c r="G54" s="867"/>
      <c r="H54" s="867"/>
      <c r="I54" s="863"/>
      <c r="J54" s="863"/>
      <c r="K54" s="863"/>
      <c r="L54" s="863"/>
      <c r="M54" s="863"/>
      <c r="N54" s="863"/>
      <c r="O54" s="863"/>
      <c r="P54" s="863"/>
      <c r="Q54" s="863"/>
      <c r="R54" s="863"/>
      <c r="S54" s="863"/>
      <c r="T54" s="863"/>
      <c r="U54" s="863"/>
      <c r="V54" s="863"/>
      <c r="W54" s="863"/>
      <c r="X54" s="863"/>
      <c r="Y54" s="863"/>
      <c r="Z54" s="863"/>
      <c r="AA54" s="863"/>
      <c r="AB54" s="863"/>
      <c r="AC54" s="863"/>
      <c r="AD54" s="863"/>
      <c r="AE54" s="863"/>
      <c r="AF54" s="863"/>
      <c r="AG54" s="863"/>
      <c r="AH54" s="863"/>
      <c r="AI54" s="863"/>
      <c r="AJ54" s="863"/>
      <c r="AK54" s="863"/>
      <c r="AL54" s="863"/>
      <c r="AM54" s="863"/>
      <c r="AN54" s="863"/>
      <c r="AO54" s="863"/>
      <c r="AP54" s="863"/>
      <c r="AQ54" s="863"/>
      <c r="AR54" s="863"/>
      <c r="AS54" s="863"/>
      <c r="AT54" s="863"/>
      <c r="AU54" s="863"/>
      <c r="AV54" s="863"/>
      <c r="AW54" s="863"/>
      <c r="AX54" s="863"/>
      <c r="AY54" s="863"/>
      <c r="AZ54" s="863"/>
      <c r="BA54" s="863"/>
      <c r="BB54" s="863"/>
      <c r="BC54" s="863"/>
      <c r="BD54" s="863"/>
      <c r="BE54" s="863"/>
      <c r="BF54" s="863"/>
      <c r="BG54" s="863"/>
      <c r="BH54" s="863"/>
      <c r="BI54" s="863"/>
      <c r="BJ54" s="863"/>
      <c r="BK54" s="863"/>
      <c r="BL54" s="863"/>
      <c r="BM54" s="863"/>
      <c r="BN54" s="863"/>
      <c r="BO54" s="863"/>
      <c r="BP54" s="863"/>
      <c r="BQ54" s="863"/>
      <c r="BR54" s="863"/>
      <c r="BS54" s="863"/>
      <c r="BT54" s="863"/>
      <c r="BU54" s="863"/>
      <c r="BV54" s="863"/>
      <c r="BW54" s="863"/>
      <c r="BX54" s="863"/>
      <c r="BY54" s="863"/>
      <c r="BZ54" s="863"/>
      <c r="CA54" s="863"/>
      <c r="CB54" s="863"/>
      <c r="CC54" s="863"/>
      <c r="CD54" s="863"/>
      <c r="CE54" s="863"/>
      <c r="CF54" s="863"/>
      <c r="CG54" s="863"/>
      <c r="CH54" s="863"/>
      <c r="CI54" s="863"/>
      <c r="CJ54" s="863"/>
      <c r="CK54" s="863"/>
      <c r="CL54" s="863"/>
      <c r="CM54" s="863"/>
      <c r="CN54" s="863"/>
      <c r="CO54" s="863"/>
      <c r="CP54" s="863"/>
      <c r="CQ54" s="863"/>
      <c r="CR54" s="863"/>
      <c r="CS54" s="863"/>
      <c r="CT54" s="863"/>
      <c r="CU54" s="863"/>
      <c r="CV54" s="863"/>
      <c r="CW54" s="863"/>
      <c r="CX54" s="863"/>
      <c r="CY54" s="863"/>
      <c r="CZ54" s="863"/>
      <c r="DA54" s="863"/>
      <c r="DB54" s="863"/>
      <c r="DC54" s="863"/>
      <c r="DD54" s="863"/>
      <c r="DE54" s="863"/>
      <c r="DF54" s="863"/>
      <c r="DG54" s="863"/>
      <c r="DH54" s="863"/>
      <c r="DI54" s="863"/>
      <c r="DJ54" s="863"/>
      <c r="DK54" s="863"/>
      <c r="DL54" s="863"/>
      <c r="DM54" s="863"/>
      <c r="DN54" s="863"/>
      <c r="DO54" s="863"/>
      <c r="DP54" s="863"/>
      <c r="DQ54" s="863"/>
      <c r="DR54" s="863"/>
      <c r="DS54" s="863"/>
      <c r="DT54" s="863"/>
      <c r="DU54" s="863"/>
      <c r="DV54" s="863"/>
      <c r="DW54" s="863"/>
      <c r="DX54" s="863"/>
      <c r="DY54" s="863"/>
      <c r="DZ54" s="863"/>
      <c r="EA54" s="863"/>
      <c r="EB54" s="863"/>
      <c r="EC54" s="863"/>
      <c r="ED54" s="863"/>
      <c r="EE54" s="863"/>
      <c r="EF54" s="863"/>
      <c r="EG54" s="863"/>
      <c r="EH54" s="863"/>
      <c r="EI54" s="863"/>
      <c r="EJ54" s="863"/>
      <c r="EK54" s="863"/>
      <c r="EL54" s="863"/>
      <c r="EM54" s="863"/>
      <c r="EN54" s="863"/>
      <c r="EO54" s="863"/>
      <c r="EP54" s="863"/>
      <c r="EQ54" s="863"/>
      <c r="ER54" s="863"/>
      <c r="ES54" s="863"/>
      <c r="ET54" s="863"/>
      <c r="EU54" s="863"/>
      <c r="EV54" s="863"/>
      <c r="EW54" s="863"/>
      <c r="EX54" s="863"/>
      <c r="EY54" s="863"/>
      <c r="EZ54" s="863"/>
      <c r="FA54" s="863"/>
      <c r="FB54" s="863"/>
      <c r="FC54" s="863"/>
      <c r="FD54" s="863"/>
      <c r="FE54" s="863"/>
      <c r="FF54" s="863"/>
      <c r="FG54" s="863"/>
      <c r="FH54" s="863"/>
      <c r="FI54" s="863"/>
      <c r="FJ54" s="863"/>
      <c r="FK54" s="863"/>
      <c r="FL54" s="863"/>
      <c r="FM54" s="863"/>
      <c r="FN54" s="863"/>
      <c r="FO54" s="863"/>
      <c r="FP54" s="863"/>
      <c r="FQ54" s="863"/>
      <c r="FR54" s="863"/>
      <c r="FS54" s="863"/>
      <c r="FT54" s="863"/>
      <c r="FU54" s="863"/>
      <c r="FV54" s="863"/>
      <c r="FW54" s="863"/>
      <c r="FX54" s="863"/>
      <c r="FY54" s="863"/>
      <c r="FZ54" s="863"/>
      <c r="GA54" s="863"/>
      <c r="GB54" s="863"/>
      <c r="GC54" s="863"/>
      <c r="GD54" s="863"/>
      <c r="GE54" s="863"/>
      <c r="GF54" s="863"/>
      <c r="GG54" s="863"/>
      <c r="GH54" s="863"/>
      <c r="GI54" s="863"/>
      <c r="GJ54" s="863"/>
      <c r="GK54" s="863"/>
      <c r="GL54" s="863"/>
      <c r="GM54" s="863"/>
      <c r="GN54" s="863"/>
      <c r="GO54" s="863"/>
      <c r="GP54" s="863"/>
      <c r="GQ54" s="863"/>
      <c r="GR54" s="863"/>
      <c r="GS54" s="863"/>
      <c r="GT54" s="863"/>
      <c r="GU54" s="863"/>
      <c r="GV54" s="863"/>
      <c r="GW54" s="863"/>
      <c r="GX54" s="863"/>
      <c r="GY54" s="863"/>
      <c r="GZ54" s="863"/>
      <c r="HA54" s="863"/>
      <c r="HB54" s="863"/>
      <c r="HC54" s="863"/>
      <c r="HD54" s="863"/>
      <c r="HE54" s="863"/>
      <c r="HF54" s="863"/>
      <c r="HG54" s="863"/>
      <c r="HH54" s="863"/>
      <c r="HI54" s="863"/>
      <c r="HJ54" s="863"/>
      <c r="HK54" s="863"/>
      <c r="HL54" s="863"/>
      <c r="HM54" s="863"/>
      <c r="HN54" s="863"/>
      <c r="HO54" s="863"/>
      <c r="HP54" s="863"/>
      <c r="HQ54" s="863"/>
      <c r="HR54" s="863"/>
      <c r="HS54" s="863"/>
      <c r="HT54" s="863"/>
      <c r="HU54" s="863"/>
      <c r="HV54" s="863"/>
      <c r="HW54" s="863"/>
      <c r="HX54" s="863"/>
      <c r="HY54" s="863"/>
      <c r="HZ54" s="863"/>
      <c r="IA54" s="863"/>
      <c r="IB54" s="863"/>
      <c r="IC54" s="863"/>
      <c r="ID54" s="863"/>
      <c r="IE54" s="863"/>
      <c r="IF54" s="863"/>
      <c r="IG54" s="863"/>
      <c r="IH54" s="863"/>
      <c r="II54" s="863"/>
      <c r="IJ54" s="863"/>
      <c r="IK54" s="863"/>
      <c r="IL54" s="863"/>
      <c r="IM54" s="863"/>
      <c r="IN54" s="863"/>
      <c r="IO54" s="863"/>
      <c r="IP54" s="863"/>
      <c r="IQ54" s="863"/>
      <c r="IR54" s="863"/>
      <c r="IS54" s="863"/>
      <c r="IT54" s="863"/>
      <c r="IU54" s="863"/>
      <c r="IV54" s="863"/>
      <c r="IW54" s="863"/>
      <c r="IX54" s="863"/>
      <c r="IY54" s="863"/>
      <c r="IZ54" s="863"/>
      <c r="JA54" s="863"/>
      <c r="JB54" s="863"/>
      <c r="JC54" s="863"/>
      <c r="JD54" s="863"/>
      <c r="JE54" s="863"/>
      <c r="JF54" s="863"/>
      <c r="JG54" s="863"/>
      <c r="JH54" s="863"/>
      <c r="JI54" s="863"/>
      <c r="JJ54" s="863"/>
      <c r="JK54" s="863"/>
      <c r="JL54" s="863"/>
      <c r="JM54" s="863"/>
      <c r="JN54" s="863"/>
      <c r="JO54" s="863"/>
      <c r="JP54" s="863"/>
      <c r="JQ54" s="863"/>
      <c r="JR54" s="863"/>
      <c r="JS54" s="863"/>
      <c r="JT54" s="863"/>
      <c r="JU54" s="863"/>
      <c r="JV54" s="863"/>
      <c r="JW54" s="863"/>
      <c r="JX54" s="863"/>
      <c r="JY54" s="863"/>
      <c r="JZ54" s="863"/>
      <c r="KA54" s="863"/>
      <c r="KB54" s="863"/>
      <c r="KC54" s="863"/>
      <c r="KD54" s="863"/>
      <c r="KE54" s="863"/>
      <c r="KF54" s="863"/>
      <c r="KG54" s="863"/>
      <c r="KH54" s="863"/>
      <c r="KI54" s="863"/>
      <c r="KJ54" s="863"/>
      <c r="KK54" s="863"/>
      <c r="KL54" s="863"/>
      <c r="KM54" s="863"/>
      <c r="KN54" s="863"/>
      <c r="KO54" s="863"/>
      <c r="KP54" s="863"/>
      <c r="KQ54" s="863"/>
      <c r="KR54" s="863"/>
      <c r="KS54" s="863"/>
      <c r="KT54" s="863"/>
      <c r="KU54" s="863"/>
      <c r="KV54" s="863"/>
      <c r="KW54" s="863"/>
      <c r="KX54" s="863"/>
      <c r="KY54" s="863"/>
      <c r="KZ54" s="863"/>
      <c r="LA54" s="863"/>
      <c r="LB54" s="863"/>
      <c r="LC54" s="863"/>
      <c r="LD54" s="863"/>
      <c r="LE54" s="863"/>
      <c r="LF54" s="863"/>
      <c r="LG54" s="863"/>
      <c r="LH54" s="863"/>
      <c r="LI54" s="863"/>
      <c r="LJ54" s="863"/>
      <c r="LK54" s="863"/>
      <c r="LL54" s="863"/>
      <c r="LM54" s="863"/>
      <c r="LN54" s="863"/>
      <c r="LO54" s="863"/>
      <c r="LP54" s="863"/>
      <c r="LQ54" s="863"/>
      <c r="LR54" s="863"/>
      <c r="LS54" s="863"/>
      <c r="LT54" s="863"/>
      <c r="LU54" s="863"/>
      <c r="LV54" s="863"/>
      <c r="LW54" s="863"/>
      <c r="LX54" s="863"/>
      <c r="LY54" s="863"/>
      <c r="LZ54" s="863"/>
      <c r="MA54" s="863"/>
      <c r="MB54" s="863"/>
      <c r="MC54" s="863"/>
      <c r="MD54" s="863"/>
      <c r="ME54" s="863"/>
      <c r="MF54" s="863"/>
      <c r="MG54" s="863"/>
      <c r="MH54" s="863"/>
      <c r="MI54" s="863"/>
      <c r="MJ54" s="863"/>
      <c r="MK54" s="863"/>
      <c r="ML54" s="863"/>
      <c r="MM54" s="863"/>
      <c r="MN54" s="863"/>
      <c r="MO54" s="863"/>
      <c r="MP54" s="863"/>
      <c r="MQ54" s="863"/>
      <c r="MR54" s="863"/>
      <c r="MS54" s="863"/>
      <c r="MT54" s="863"/>
      <c r="MU54" s="863"/>
      <c r="MV54" s="863"/>
      <c r="MW54" s="863"/>
      <c r="MX54" s="863"/>
      <c r="MY54" s="863"/>
      <c r="MZ54" s="863"/>
      <c r="NA54" s="863"/>
      <c r="NB54" s="863"/>
      <c r="NC54" s="863"/>
      <c r="ND54" s="863"/>
      <c r="NE54" s="863"/>
      <c r="NF54" s="863"/>
      <c r="NG54" s="863"/>
      <c r="NH54" s="863"/>
      <c r="NI54" s="863"/>
      <c r="NJ54" s="863"/>
      <c r="NK54" s="863"/>
      <c r="NL54" s="863"/>
      <c r="NM54" s="863"/>
      <c r="NN54" s="863"/>
      <c r="NO54" s="863"/>
      <c r="NP54" s="863"/>
      <c r="NQ54" s="863"/>
      <c r="NR54" s="863"/>
      <c r="NS54" s="863"/>
      <c r="NT54" s="863"/>
      <c r="NU54" s="863"/>
      <c r="NV54" s="863"/>
      <c r="NW54" s="863"/>
      <c r="NX54" s="863"/>
      <c r="NY54" s="863"/>
      <c r="NZ54" s="863"/>
      <c r="OA54" s="863"/>
      <c r="OB54" s="863"/>
      <c r="OC54" s="863"/>
      <c r="OD54" s="863"/>
      <c r="OE54" s="863"/>
      <c r="OF54" s="863"/>
      <c r="OG54" s="863"/>
      <c r="OH54" s="863"/>
      <c r="OI54" s="863"/>
      <c r="OJ54" s="863"/>
      <c r="OK54" s="863"/>
      <c r="OL54" s="863"/>
      <c r="OM54" s="863"/>
      <c r="ON54" s="863"/>
      <c r="OO54" s="863"/>
      <c r="OP54" s="863"/>
      <c r="OQ54" s="863"/>
      <c r="OR54" s="863"/>
      <c r="OS54" s="863"/>
      <c r="OT54" s="863"/>
      <c r="OU54" s="863"/>
      <c r="OV54" s="863"/>
      <c r="OW54" s="863"/>
      <c r="OX54" s="863"/>
      <c r="OY54" s="863"/>
      <c r="OZ54" s="863"/>
      <c r="PA54" s="863"/>
      <c r="PB54" s="863"/>
      <c r="PC54" s="863"/>
      <c r="PD54" s="863"/>
      <c r="PE54" s="863"/>
      <c r="PF54" s="863"/>
      <c r="PG54" s="863"/>
      <c r="PH54" s="863"/>
      <c r="PI54" s="863"/>
      <c r="PJ54" s="863"/>
      <c r="PK54" s="863"/>
      <c r="PL54" s="863"/>
      <c r="PM54" s="863"/>
      <c r="PN54" s="863"/>
      <c r="PO54" s="863"/>
      <c r="PP54" s="863"/>
      <c r="PQ54" s="863"/>
      <c r="PR54" s="863"/>
      <c r="PS54" s="863"/>
      <c r="PT54" s="863"/>
      <c r="PU54" s="863"/>
      <c r="PV54" s="863"/>
      <c r="PW54" s="863"/>
      <c r="PX54" s="863"/>
      <c r="PY54" s="863"/>
      <c r="PZ54" s="863"/>
      <c r="QA54" s="863"/>
      <c r="QB54" s="863"/>
      <c r="QC54" s="863"/>
      <c r="QD54" s="863"/>
      <c r="QE54" s="863"/>
      <c r="QF54" s="863"/>
      <c r="QG54" s="863"/>
      <c r="QH54" s="863"/>
      <c r="QI54" s="863"/>
      <c r="QJ54" s="863"/>
      <c r="QK54" s="863"/>
      <c r="QL54" s="863"/>
      <c r="QM54" s="863"/>
      <c r="QN54" s="863"/>
      <c r="QO54" s="863"/>
      <c r="QP54" s="863"/>
      <c r="QQ54" s="863"/>
      <c r="QR54" s="863"/>
      <c r="QS54" s="863"/>
      <c r="QT54" s="863"/>
      <c r="QU54" s="863"/>
      <c r="QV54" s="863"/>
      <c r="QW54" s="863"/>
      <c r="QX54" s="863"/>
      <c r="QY54" s="863"/>
      <c r="QZ54" s="863"/>
      <c r="RA54" s="863"/>
      <c r="RB54" s="863"/>
      <c r="RC54" s="863"/>
      <c r="RD54" s="863"/>
      <c r="RE54" s="863"/>
      <c r="RF54" s="863"/>
      <c r="RG54" s="863"/>
      <c r="RH54" s="863"/>
      <c r="RI54" s="863"/>
      <c r="RJ54" s="863"/>
      <c r="RK54" s="863"/>
      <c r="RL54" s="863"/>
      <c r="RM54" s="863"/>
      <c r="RN54" s="863"/>
      <c r="RO54" s="863"/>
      <c r="RP54" s="863"/>
      <c r="RQ54" s="863"/>
      <c r="RR54" s="863"/>
      <c r="RS54" s="863"/>
      <c r="RT54" s="863"/>
      <c r="RU54" s="863"/>
      <c r="RV54" s="863"/>
      <c r="RW54" s="863"/>
      <c r="RX54" s="863"/>
      <c r="RY54" s="863"/>
      <c r="RZ54" s="863"/>
      <c r="SA54" s="863"/>
      <c r="SB54" s="863"/>
      <c r="SC54" s="863"/>
      <c r="SD54" s="863"/>
      <c r="SE54" s="863"/>
      <c r="SF54" s="863"/>
      <c r="SG54" s="863"/>
      <c r="SH54" s="863"/>
      <c r="SI54" s="863"/>
      <c r="SJ54" s="863"/>
      <c r="SK54" s="863"/>
      <c r="SL54" s="863"/>
      <c r="SM54" s="863"/>
      <c r="SN54" s="863"/>
      <c r="SO54" s="863"/>
      <c r="SP54" s="863"/>
      <c r="SQ54" s="863"/>
      <c r="SR54" s="863"/>
      <c r="SS54" s="863"/>
      <c r="ST54" s="863"/>
      <c r="SU54" s="863"/>
      <c r="SV54" s="863"/>
      <c r="SW54" s="863"/>
      <c r="SX54" s="863"/>
      <c r="SY54" s="863"/>
      <c r="SZ54" s="863"/>
      <c r="TA54" s="863"/>
      <c r="TB54" s="863"/>
      <c r="TC54" s="863"/>
      <c r="TD54" s="863"/>
      <c r="TE54" s="863"/>
      <c r="TF54" s="863"/>
      <c r="TG54" s="863"/>
      <c r="TH54" s="863"/>
      <c r="TI54" s="863"/>
      <c r="TJ54" s="863"/>
      <c r="TK54" s="863"/>
      <c r="TL54" s="863"/>
      <c r="TM54" s="863"/>
      <c r="TN54" s="863"/>
      <c r="TO54" s="863"/>
      <c r="TP54" s="863"/>
      <c r="TQ54" s="863"/>
      <c r="TR54" s="863"/>
      <c r="TS54" s="863"/>
      <c r="TT54" s="863"/>
      <c r="TU54" s="863"/>
      <c r="TV54" s="863"/>
      <c r="TW54" s="863"/>
      <c r="TX54" s="863"/>
      <c r="TY54" s="863"/>
      <c r="TZ54" s="863"/>
      <c r="UA54" s="863"/>
      <c r="UB54" s="863"/>
      <c r="UC54" s="863"/>
      <c r="UD54" s="863"/>
      <c r="UE54" s="863"/>
      <c r="UF54" s="863"/>
      <c r="UG54" s="863"/>
      <c r="UH54" s="863"/>
      <c r="UI54" s="863"/>
      <c r="UJ54" s="863"/>
      <c r="UK54" s="863"/>
      <c r="UL54" s="863"/>
      <c r="UM54" s="863"/>
      <c r="UN54" s="863"/>
      <c r="UO54" s="863"/>
      <c r="UP54" s="863"/>
      <c r="UQ54" s="863"/>
      <c r="UR54" s="863"/>
      <c r="US54" s="863"/>
      <c r="UT54" s="863"/>
      <c r="UU54" s="863"/>
      <c r="UV54" s="863"/>
      <c r="UW54" s="863"/>
      <c r="UX54" s="863"/>
      <c r="UY54" s="863"/>
      <c r="UZ54" s="863"/>
      <c r="VA54" s="863"/>
      <c r="VB54" s="863"/>
      <c r="VC54" s="863"/>
      <c r="VD54" s="863"/>
      <c r="VE54" s="863"/>
      <c r="VF54" s="863"/>
      <c r="VG54" s="863"/>
      <c r="VH54" s="863"/>
      <c r="VI54" s="863"/>
      <c r="VJ54" s="863"/>
      <c r="VK54" s="863"/>
      <c r="VL54" s="863"/>
      <c r="VM54" s="863"/>
      <c r="VN54" s="863"/>
      <c r="VO54" s="863"/>
      <c r="VP54" s="863"/>
      <c r="VQ54" s="863"/>
      <c r="VR54" s="863"/>
      <c r="VS54" s="863"/>
      <c r="VT54" s="863"/>
      <c r="VU54" s="863"/>
      <c r="VV54" s="863"/>
      <c r="VW54" s="863"/>
      <c r="VX54" s="863"/>
      <c r="VY54" s="863"/>
      <c r="VZ54" s="863"/>
      <c r="WA54" s="863"/>
      <c r="WB54" s="863"/>
      <c r="WC54" s="863"/>
      <c r="WD54" s="863"/>
      <c r="WE54" s="863"/>
      <c r="WF54" s="863"/>
      <c r="WG54" s="863"/>
      <c r="WH54" s="863"/>
      <c r="WI54" s="863"/>
      <c r="WJ54" s="863"/>
      <c r="WK54" s="863"/>
      <c r="WL54" s="863"/>
      <c r="WM54" s="863"/>
      <c r="WN54" s="863"/>
      <c r="WO54" s="863"/>
      <c r="WP54" s="863"/>
      <c r="WQ54" s="863"/>
      <c r="WR54" s="863"/>
      <c r="WS54" s="863"/>
      <c r="WT54" s="863"/>
      <c r="WU54" s="863"/>
      <c r="WV54" s="863"/>
      <c r="WW54" s="863"/>
      <c r="WX54" s="863"/>
      <c r="WY54" s="863"/>
      <c r="WZ54" s="863"/>
      <c r="XA54" s="863"/>
      <c r="XB54" s="863"/>
      <c r="XC54" s="863"/>
      <c r="XD54" s="863"/>
      <c r="XE54" s="863"/>
      <c r="XF54" s="863"/>
      <c r="XG54" s="863"/>
      <c r="XH54" s="863"/>
      <c r="XI54" s="863"/>
      <c r="XJ54" s="863"/>
      <c r="XK54" s="863"/>
      <c r="XL54" s="863"/>
      <c r="XM54" s="863"/>
      <c r="XN54" s="863"/>
      <c r="XO54" s="863"/>
      <c r="XP54" s="863"/>
      <c r="XQ54" s="863"/>
      <c r="XR54" s="863"/>
      <c r="XS54" s="863"/>
      <c r="XT54" s="863"/>
      <c r="XU54" s="863"/>
      <c r="XV54" s="863"/>
      <c r="XW54" s="863"/>
      <c r="XX54" s="863"/>
      <c r="XY54" s="863"/>
      <c r="XZ54" s="863"/>
      <c r="YA54" s="863"/>
      <c r="YB54" s="863"/>
      <c r="YC54" s="863"/>
      <c r="YD54" s="863"/>
      <c r="YE54" s="863"/>
      <c r="YF54" s="863"/>
      <c r="YG54" s="863"/>
      <c r="YH54" s="863"/>
      <c r="YI54" s="863"/>
      <c r="YJ54" s="863"/>
      <c r="YK54" s="863"/>
      <c r="YL54" s="863"/>
      <c r="YM54" s="863"/>
      <c r="YN54" s="863"/>
      <c r="YO54" s="863"/>
      <c r="YP54" s="863"/>
      <c r="YQ54" s="863"/>
      <c r="YR54" s="863"/>
      <c r="YS54" s="863"/>
      <c r="YT54" s="863"/>
      <c r="YU54" s="863"/>
      <c r="YV54" s="863"/>
      <c r="YW54" s="863"/>
      <c r="YX54" s="863"/>
      <c r="YY54" s="863"/>
      <c r="YZ54" s="863"/>
      <c r="ZA54" s="863"/>
      <c r="ZB54" s="863"/>
      <c r="ZC54" s="863"/>
      <c r="ZD54" s="863"/>
      <c r="ZE54" s="863"/>
      <c r="ZF54" s="863"/>
      <c r="ZG54" s="863"/>
      <c r="ZH54" s="863"/>
      <c r="ZI54" s="863"/>
      <c r="ZJ54" s="863"/>
      <c r="ZK54" s="863"/>
      <c r="ZL54" s="863"/>
      <c r="ZM54" s="863"/>
      <c r="ZN54" s="863"/>
      <c r="ZO54" s="863"/>
      <c r="ZP54" s="863"/>
      <c r="ZQ54" s="863"/>
      <c r="ZR54" s="863"/>
      <c r="ZS54" s="863"/>
      <c r="ZT54" s="863"/>
      <c r="ZU54" s="863"/>
      <c r="ZV54" s="863"/>
      <c r="ZW54" s="863"/>
      <c r="ZX54" s="863"/>
      <c r="ZY54" s="863"/>
      <c r="ZZ54" s="863"/>
      <c r="AAA54" s="863"/>
      <c r="AAB54" s="863"/>
      <c r="AAC54" s="863"/>
      <c r="AAD54" s="863"/>
      <c r="AAE54" s="863"/>
      <c r="AAF54" s="863"/>
      <c r="AAG54" s="863"/>
      <c r="AAH54" s="863"/>
      <c r="AAI54" s="863"/>
      <c r="AAJ54" s="863"/>
      <c r="AAK54" s="863"/>
      <c r="AAL54" s="863"/>
      <c r="AAM54" s="863"/>
      <c r="AAN54" s="863"/>
      <c r="AAO54" s="863"/>
      <c r="AAP54" s="863"/>
      <c r="AAQ54" s="863"/>
      <c r="AAR54" s="863"/>
      <c r="AAS54" s="863"/>
      <c r="AAT54" s="863"/>
      <c r="AAU54" s="863"/>
      <c r="AAV54" s="863"/>
      <c r="AAW54" s="863"/>
      <c r="AAX54" s="863"/>
      <c r="AAY54" s="863"/>
      <c r="AAZ54" s="863"/>
      <c r="ABA54" s="863"/>
      <c r="ABB54" s="863"/>
      <c r="ABC54" s="863"/>
      <c r="ABD54" s="863"/>
      <c r="ABE54" s="863"/>
      <c r="ABF54" s="863"/>
      <c r="ABG54" s="863"/>
      <c r="ABH54" s="863"/>
      <c r="ABI54" s="863"/>
      <c r="ABJ54" s="863"/>
      <c r="ABK54" s="863"/>
      <c r="ABL54" s="863"/>
      <c r="ABM54" s="863"/>
      <c r="ABN54" s="863"/>
      <c r="ABO54" s="863"/>
      <c r="ABP54" s="863"/>
      <c r="ABQ54" s="863"/>
      <c r="ABR54" s="863"/>
      <c r="ABS54" s="863"/>
      <c r="ABT54" s="863"/>
      <c r="ABU54" s="863"/>
      <c r="ABV54" s="863"/>
      <c r="ABW54" s="863"/>
      <c r="ABX54" s="863"/>
      <c r="ABY54" s="863"/>
      <c r="ABZ54" s="863"/>
      <c r="ACA54" s="863"/>
      <c r="ACB54" s="863"/>
      <c r="ACC54" s="863"/>
      <c r="ACD54" s="863"/>
      <c r="ACE54" s="863"/>
      <c r="ACF54" s="863"/>
      <c r="ACG54" s="863"/>
      <c r="ACH54" s="863"/>
      <c r="ACI54" s="863"/>
      <c r="ACJ54" s="863"/>
      <c r="ACK54" s="863"/>
      <c r="ACL54" s="863"/>
      <c r="ACM54" s="863"/>
      <c r="ACN54" s="863"/>
      <c r="ACO54" s="863"/>
      <c r="ACP54" s="863"/>
      <c r="ACQ54" s="863"/>
      <c r="ACR54" s="863"/>
      <c r="ACS54" s="863"/>
      <c r="ACT54" s="863"/>
      <c r="ACU54" s="863"/>
      <c r="ACV54" s="863"/>
      <c r="ACW54" s="863"/>
      <c r="ACX54" s="863"/>
      <c r="ACY54" s="863"/>
      <c r="ACZ54" s="863"/>
      <c r="ADA54" s="863"/>
      <c r="ADB54" s="863"/>
      <c r="ADC54" s="863"/>
      <c r="ADD54" s="863"/>
      <c r="ADE54" s="863"/>
      <c r="ADF54" s="863"/>
      <c r="ADG54" s="863"/>
      <c r="ADH54" s="863"/>
      <c r="ADI54" s="863"/>
      <c r="ADJ54" s="863"/>
      <c r="ADK54" s="863"/>
      <c r="ADL54" s="863"/>
      <c r="ADM54" s="863"/>
      <c r="ADN54" s="863"/>
      <c r="ADO54" s="863"/>
      <c r="ADP54" s="863"/>
      <c r="ADQ54" s="863"/>
      <c r="ADR54" s="863"/>
      <c r="ADS54" s="863"/>
      <c r="ADT54" s="863"/>
      <c r="ADU54" s="863"/>
      <c r="ADV54" s="863"/>
      <c r="ADW54" s="863"/>
      <c r="ADX54" s="863"/>
      <c r="ADY54" s="863"/>
      <c r="ADZ54" s="863"/>
      <c r="AEA54" s="863"/>
      <c r="AEB54" s="863"/>
      <c r="AEC54" s="863"/>
      <c r="AED54" s="863"/>
      <c r="AEE54" s="863"/>
      <c r="AEF54" s="863"/>
      <c r="AEG54" s="863"/>
      <c r="AEH54" s="863"/>
      <c r="AEI54" s="863"/>
      <c r="AEJ54" s="863"/>
      <c r="AEK54" s="863"/>
      <c r="AEL54" s="863"/>
      <c r="AEM54" s="863"/>
      <c r="AEN54" s="863"/>
      <c r="AEO54" s="863"/>
      <c r="AEP54" s="863"/>
      <c r="AEQ54" s="863"/>
      <c r="AER54" s="863"/>
      <c r="AES54" s="863"/>
      <c r="AET54" s="863"/>
      <c r="AEU54" s="863"/>
      <c r="AEV54" s="863"/>
      <c r="AEW54" s="863"/>
      <c r="AEX54" s="863"/>
      <c r="AEY54" s="863"/>
      <c r="AEZ54" s="863"/>
      <c r="AFA54" s="863"/>
      <c r="AFB54" s="863"/>
      <c r="AFC54" s="863"/>
      <c r="AFD54" s="863"/>
      <c r="AFE54" s="863"/>
      <c r="AFF54" s="863"/>
      <c r="AFG54" s="863"/>
      <c r="AFH54" s="863"/>
      <c r="AFI54" s="863"/>
      <c r="AFJ54" s="863"/>
      <c r="AFK54" s="863"/>
      <c r="AFL54" s="863"/>
      <c r="AFM54" s="863"/>
      <c r="AFN54" s="863"/>
      <c r="AFO54" s="863"/>
      <c r="AFP54" s="863"/>
      <c r="AFQ54" s="863"/>
      <c r="AFR54" s="863"/>
      <c r="AFS54" s="863"/>
      <c r="AFT54" s="863"/>
      <c r="AFU54" s="863"/>
      <c r="AFV54" s="863"/>
      <c r="AFW54" s="863"/>
      <c r="AFX54" s="863"/>
      <c r="AFY54" s="863"/>
      <c r="AFZ54" s="863"/>
      <c r="AGA54" s="863"/>
      <c r="AGB54" s="863"/>
      <c r="AGC54" s="863"/>
      <c r="AGD54" s="863"/>
      <c r="AGE54" s="863"/>
      <c r="AGF54" s="863"/>
      <c r="AGG54" s="863"/>
      <c r="AGH54" s="863"/>
      <c r="AGI54" s="863"/>
      <c r="AGJ54" s="863"/>
      <c r="AGK54" s="863"/>
      <c r="AGL54" s="863"/>
      <c r="AGM54" s="863"/>
      <c r="AGN54" s="863"/>
      <c r="AGO54" s="863"/>
      <c r="AGP54" s="863"/>
      <c r="AGQ54" s="863"/>
      <c r="AGR54" s="863"/>
      <c r="AGS54" s="863"/>
      <c r="AGT54" s="863"/>
      <c r="AGU54" s="863"/>
      <c r="AGV54" s="863"/>
      <c r="AGW54" s="863"/>
      <c r="AGX54" s="863"/>
      <c r="AGY54" s="863"/>
      <c r="AGZ54" s="863"/>
      <c r="AHA54" s="863"/>
      <c r="AHB54" s="863"/>
      <c r="AHC54" s="863"/>
      <c r="AHD54" s="863"/>
      <c r="AHE54" s="863"/>
      <c r="AHF54" s="863"/>
      <c r="AHG54" s="863"/>
      <c r="AHH54" s="863"/>
      <c r="AHI54" s="863"/>
      <c r="AHJ54" s="863"/>
      <c r="AHK54" s="863"/>
      <c r="AHL54" s="863"/>
      <c r="AHM54" s="863"/>
      <c r="AHN54" s="863"/>
      <c r="AHO54" s="863"/>
      <c r="AHP54" s="863"/>
      <c r="AHQ54" s="863"/>
      <c r="AHR54" s="863"/>
      <c r="AHS54" s="863"/>
      <c r="AHT54" s="863"/>
      <c r="AHU54" s="863"/>
      <c r="AHV54" s="863"/>
      <c r="AHW54" s="863"/>
      <c r="AHX54" s="863"/>
      <c r="AHY54" s="863"/>
      <c r="AHZ54" s="863"/>
      <c r="AIA54" s="863"/>
      <c r="AIB54" s="863"/>
      <c r="AIC54" s="863"/>
      <c r="AID54" s="863"/>
      <c r="AIE54" s="863"/>
      <c r="AIF54" s="863"/>
      <c r="AIG54" s="863"/>
      <c r="AIH54" s="863"/>
      <c r="AII54" s="863"/>
      <c r="AIJ54" s="863"/>
      <c r="AIK54" s="863"/>
      <c r="AIL54" s="863"/>
      <c r="AIM54" s="863"/>
      <c r="AIN54" s="863"/>
      <c r="AIO54" s="863"/>
      <c r="AIP54" s="863"/>
      <c r="AIQ54" s="863"/>
      <c r="AIR54" s="863"/>
      <c r="AIS54" s="863"/>
      <c r="AIT54" s="863"/>
      <c r="AIU54" s="863"/>
      <c r="AIV54" s="863"/>
      <c r="AIW54" s="863"/>
      <c r="AIX54" s="863"/>
      <c r="AIY54" s="863"/>
      <c r="AIZ54" s="863"/>
      <c r="AJA54" s="863"/>
      <c r="AJB54" s="863"/>
      <c r="AJC54" s="863"/>
      <c r="AJD54" s="863"/>
      <c r="AJE54" s="863"/>
      <c r="AJF54" s="863"/>
      <c r="AJG54" s="863"/>
      <c r="AJH54" s="863"/>
      <c r="AJI54" s="863"/>
      <c r="AJJ54" s="863"/>
      <c r="AJK54" s="863"/>
      <c r="AJL54" s="863"/>
      <c r="AJM54" s="863"/>
      <c r="AJN54" s="863"/>
      <c r="AJO54" s="863"/>
      <c r="AJP54" s="863"/>
      <c r="AJQ54" s="863"/>
      <c r="AJR54" s="863"/>
      <c r="AJS54" s="863"/>
      <c r="AJT54" s="863"/>
      <c r="AJU54" s="863"/>
      <c r="AJV54" s="863"/>
      <c r="AJW54" s="863"/>
      <c r="AJX54" s="863"/>
      <c r="AJY54" s="863"/>
      <c r="AJZ54" s="863"/>
      <c r="AKA54" s="863"/>
      <c r="AKB54" s="863"/>
      <c r="AKC54" s="863"/>
      <c r="AKD54" s="863"/>
      <c r="AKE54" s="863"/>
      <c r="AKF54" s="863"/>
      <c r="AKG54" s="863"/>
      <c r="AKH54" s="863"/>
      <c r="AKI54" s="863"/>
      <c r="AKJ54" s="863"/>
      <c r="AKK54" s="863"/>
      <c r="AKL54" s="863"/>
      <c r="AKM54" s="863"/>
      <c r="AKN54" s="863"/>
      <c r="AKO54" s="863"/>
      <c r="AKP54" s="863"/>
      <c r="AKQ54" s="863"/>
      <c r="AKR54" s="863"/>
      <c r="AKS54" s="863"/>
      <c r="AKT54" s="863"/>
      <c r="AKU54" s="863"/>
      <c r="AKV54" s="863"/>
      <c r="AKW54" s="863"/>
      <c r="AKX54" s="863"/>
      <c r="AKY54" s="863"/>
      <c r="AKZ54" s="863"/>
      <c r="ALA54" s="863"/>
      <c r="ALB54" s="863"/>
      <c r="ALC54" s="863"/>
      <c r="ALD54" s="863"/>
      <c r="ALE54" s="863"/>
      <c r="ALF54" s="863"/>
      <c r="ALG54" s="863"/>
      <c r="ALH54" s="863"/>
      <c r="ALI54" s="863"/>
      <c r="ALJ54" s="863"/>
      <c r="ALK54" s="863"/>
      <c r="ALL54" s="863"/>
      <c r="ALM54" s="863"/>
      <c r="ALN54" s="863"/>
      <c r="ALO54" s="863"/>
      <c r="ALP54" s="863"/>
      <c r="ALQ54" s="863"/>
      <c r="ALR54" s="863"/>
      <c r="ALS54" s="863"/>
      <c r="ALT54" s="863"/>
      <c r="ALU54" s="863"/>
      <c r="ALV54" s="863"/>
      <c r="ALW54" s="863"/>
      <c r="ALX54" s="863"/>
      <c r="ALY54" s="863"/>
      <c r="ALZ54" s="863"/>
      <c r="AMA54" s="863"/>
      <c r="AMB54" s="863"/>
      <c r="AMC54" s="863"/>
      <c r="AMD54" s="863"/>
      <c r="AME54" s="863"/>
      <c r="AMF54" s="863"/>
      <c r="AMG54" s="863"/>
      <c r="AMH54" s="863"/>
      <c r="AMI54" s="863"/>
      <c r="AMJ54" s="863"/>
      <c r="AMK54" s="863"/>
      <c r="AML54" s="863"/>
      <c r="AMM54" s="863"/>
      <c r="AMN54" s="863"/>
      <c r="AMO54" s="863"/>
      <c r="AMP54" s="863"/>
      <c r="AMQ54" s="863"/>
      <c r="AMR54" s="863"/>
      <c r="AMS54" s="863"/>
      <c r="AMT54" s="863"/>
      <c r="AMU54" s="863"/>
      <c r="AMV54" s="863"/>
      <c r="AMW54" s="863"/>
      <c r="AMX54" s="863"/>
      <c r="AMY54" s="863"/>
      <c r="AMZ54" s="863"/>
      <c r="ANA54" s="863"/>
      <c r="ANB54" s="863"/>
      <c r="ANC54" s="863"/>
      <c r="AND54" s="863"/>
      <c r="ANE54" s="863"/>
      <c r="ANF54" s="863"/>
      <c r="ANG54" s="863"/>
      <c r="ANH54" s="863"/>
      <c r="ANI54" s="863"/>
      <c r="ANJ54" s="863"/>
      <c r="ANK54" s="863"/>
      <c r="ANL54" s="863"/>
      <c r="ANM54" s="863"/>
      <c r="ANN54" s="863"/>
      <c r="ANO54" s="863"/>
      <c r="ANP54" s="863"/>
      <c r="ANQ54" s="863"/>
      <c r="ANR54" s="863"/>
      <c r="ANS54" s="863"/>
      <c r="ANT54" s="863"/>
      <c r="ANU54" s="863"/>
      <c r="ANV54" s="863"/>
      <c r="ANW54" s="863"/>
      <c r="ANX54" s="863"/>
      <c r="ANY54" s="863"/>
      <c r="ANZ54" s="863"/>
      <c r="AOA54" s="863"/>
      <c r="AOB54" s="863"/>
      <c r="AOC54" s="863"/>
      <c r="AOD54" s="863"/>
      <c r="AOE54" s="863"/>
      <c r="AOF54" s="863"/>
      <c r="AOG54" s="863"/>
      <c r="AOH54" s="863"/>
      <c r="AOI54" s="863"/>
      <c r="AOJ54" s="863"/>
      <c r="AOK54" s="863"/>
      <c r="AOL54" s="863"/>
      <c r="AOM54" s="863"/>
      <c r="AON54" s="863"/>
      <c r="AOO54" s="863"/>
      <c r="AOP54" s="863"/>
      <c r="AOQ54" s="863"/>
      <c r="AOR54" s="863"/>
      <c r="AOS54" s="863"/>
      <c r="AOT54" s="863"/>
      <c r="AOU54" s="863"/>
      <c r="AOV54" s="863"/>
      <c r="AOW54" s="863"/>
      <c r="AOX54" s="863"/>
      <c r="AOY54" s="863"/>
      <c r="AOZ54" s="863"/>
      <c r="APA54" s="863"/>
      <c r="APB54" s="863"/>
      <c r="APC54" s="863"/>
      <c r="APD54" s="863"/>
      <c r="APE54" s="863"/>
      <c r="APF54" s="863"/>
      <c r="APG54" s="863"/>
      <c r="APH54" s="863"/>
      <c r="API54" s="863"/>
      <c r="APJ54" s="863"/>
      <c r="APK54" s="863"/>
      <c r="APL54" s="863"/>
      <c r="APM54" s="863"/>
      <c r="APN54" s="863"/>
      <c r="APO54" s="863"/>
      <c r="APP54" s="863"/>
      <c r="APQ54" s="863"/>
      <c r="APR54" s="863"/>
      <c r="APS54" s="863"/>
      <c r="APT54" s="863"/>
      <c r="APU54" s="863"/>
      <c r="APV54" s="863"/>
      <c r="APW54" s="863"/>
      <c r="APX54" s="863"/>
      <c r="APY54" s="863"/>
      <c r="APZ54" s="863"/>
      <c r="AQA54" s="863"/>
      <c r="AQB54" s="863"/>
      <c r="AQC54" s="863"/>
      <c r="AQD54" s="863"/>
      <c r="AQE54" s="863"/>
      <c r="AQF54" s="863"/>
      <c r="AQG54" s="863"/>
      <c r="AQH54" s="863"/>
      <c r="AQI54" s="863"/>
      <c r="AQJ54" s="863"/>
      <c r="AQK54" s="863"/>
      <c r="AQL54" s="863"/>
      <c r="AQM54" s="863"/>
      <c r="AQN54" s="863"/>
      <c r="AQO54" s="863"/>
      <c r="AQP54" s="863"/>
      <c r="AQQ54" s="863"/>
      <c r="AQR54" s="863"/>
      <c r="AQS54" s="863"/>
      <c r="AQT54" s="863"/>
      <c r="AQU54" s="863"/>
      <c r="AQV54" s="863"/>
      <c r="AQW54" s="863"/>
      <c r="AQX54" s="863"/>
      <c r="AQY54" s="863"/>
      <c r="AQZ54" s="863"/>
      <c r="ARA54" s="863"/>
      <c r="ARB54" s="863"/>
      <c r="ARC54" s="863"/>
      <c r="ARD54" s="863"/>
      <c r="ARE54" s="863"/>
      <c r="ARF54" s="863"/>
      <c r="ARG54" s="863"/>
      <c r="ARH54" s="863"/>
      <c r="ARI54" s="863"/>
      <c r="ARJ54" s="863"/>
      <c r="ARK54" s="863"/>
      <c r="ARL54" s="863"/>
      <c r="ARM54" s="863"/>
      <c r="ARN54" s="863"/>
      <c r="ARO54" s="863"/>
      <c r="ARP54" s="863"/>
      <c r="ARQ54" s="863"/>
      <c r="ARR54" s="863"/>
      <c r="ARS54" s="863"/>
      <c r="ART54" s="863"/>
      <c r="ARU54" s="863"/>
      <c r="ARV54" s="863"/>
      <c r="ARW54" s="863"/>
      <c r="ARX54" s="863"/>
      <c r="ARY54" s="863"/>
      <c r="ARZ54" s="863"/>
      <c r="ASA54" s="863"/>
      <c r="ASB54" s="863"/>
      <c r="ASC54" s="863"/>
      <c r="ASD54" s="863"/>
      <c r="ASE54" s="863"/>
      <c r="ASF54" s="863"/>
      <c r="ASG54" s="863"/>
      <c r="ASH54" s="863"/>
      <c r="ASI54" s="863"/>
      <c r="ASJ54" s="863"/>
      <c r="ASK54" s="863"/>
      <c r="ASL54" s="863"/>
      <c r="ASM54" s="863"/>
      <c r="ASN54" s="863"/>
      <c r="ASO54" s="863"/>
      <c r="ASP54" s="863"/>
      <c r="ASQ54" s="863"/>
      <c r="ASR54" s="863"/>
      <c r="ASS54" s="863"/>
      <c r="AST54" s="863"/>
      <c r="ASU54" s="863"/>
      <c r="ASV54" s="863"/>
      <c r="ASW54" s="863"/>
      <c r="ASX54" s="863"/>
      <c r="ASY54" s="863"/>
      <c r="ASZ54" s="863"/>
      <c r="ATA54" s="863"/>
      <c r="ATB54" s="863"/>
      <c r="ATC54" s="863"/>
      <c r="ATD54" s="863"/>
      <c r="ATE54" s="863"/>
      <c r="ATF54" s="863"/>
      <c r="ATG54" s="863"/>
      <c r="ATH54" s="863"/>
      <c r="ATI54" s="863"/>
      <c r="ATJ54" s="863"/>
      <c r="ATK54" s="863"/>
      <c r="ATL54" s="863"/>
      <c r="ATM54" s="863"/>
      <c r="ATN54" s="863"/>
      <c r="ATO54" s="863"/>
      <c r="ATP54" s="863"/>
      <c r="ATQ54" s="863"/>
      <c r="ATR54" s="863"/>
      <c r="ATS54" s="863"/>
      <c r="ATT54" s="863"/>
      <c r="ATU54" s="863"/>
      <c r="ATV54" s="863"/>
      <c r="ATW54" s="863"/>
      <c r="ATX54" s="863"/>
      <c r="ATY54" s="863"/>
      <c r="ATZ54" s="863"/>
      <c r="AUA54" s="863"/>
      <c r="AUB54" s="863"/>
      <c r="AUC54" s="863"/>
      <c r="AUD54" s="863"/>
      <c r="AUE54" s="863"/>
      <c r="AUF54" s="863"/>
      <c r="AUG54" s="863"/>
      <c r="AUH54" s="863"/>
      <c r="AUI54" s="863"/>
      <c r="AUJ54" s="863"/>
      <c r="AUK54" s="863"/>
      <c r="AUL54" s="863"/>
      <c r="AUM54" s="863"/>
      <c r="AUN54" s="863"/>
      <c r="AUO54" s="863"/>
      <c r="AUP54" s="863"/>
      <c r="AUQ54" s="863"/>
      <c r="AUR54" s="863"/>
      <c r="AUS54" s="863"/>
      <c r="AUT54" s="863"/>
      <c r="AUU54" s="863"/>
      <c r="AUV54" s="863"/>
      <c r="AUW54" s="863"/>
      <c r="AUX54" s="863"/>
      <c r="AUY54" s="863"/>
      <c r="AUZ54" s="863"/>
      <c r="AVA54" s="863"/>
      <c r="AVB54" s="863"/>
      <c r="AVC54" s="863"/>
      <c r="AVD54" s="863"/>
      <c r="AVE54" s="863"/>
      <c r="AVF54" s="863"/>
      <c r="AVG54" s="863"/>
      <c r="AVH54" s="863"/>
      <c r="AVI54" s="863"/>
      <c r="AVJ54" s="863"/>
      <c r="AVK54" s="863"/>
      <c r="AVL54" s="863"/>
      <c r="AVM54" s="863"/>
      <c r="AVN54" s="863"/>
      <c r="AVO54" s="863"/>
      <c r="AVP54" s="863"/>
      <c r="AVQ54" s="863"/>
      <c r="AVR54" s="863"/>
      <c r="AVS54" s="863"/>
      <c r="AVT54" s="863"/>
      <c r="AVU54" s="863"/>
      <c r="AVV54" s="863"/>
      <c r="AVW54" s="863"/>
      <c r="AVX54" s="863"/>
      <c r="AVY54" s="863"/>
      <c r="AVZ54" s="863"/>
      <c r="AWA54" s="863"/>
      <c r="AWB54" s="863"/>
      <c r="AWC54" s="863"/>
      <c r="AWD54" s="863"/>
      <c r="AWE54" s="863"/>
      <c r="AWF54" s="863"/>
      <c r="AWG54" s="863"/>
      <c r="AWH54" s="863"/>
      <c r="AWI54" s="863"/>
      <c r="AWJ54" s="863"/>
      <c r="AWK54" s="863"/>
      <c r="AWL54" s="863"/>
      <c r="AWM54" s="863"/>
      <c r="AWN54" s="863"/>
      <c r="AWO54" s="863"/>
      <c r="AWP54" s="863"/>
      <c r="AWQ54" s="863"/>
      <c r="AWR54" s="863"/>
      <c r="AWS54" s="863"/>
      <c r="AWT54" s="863"/>
      <c r="AWU54" s="863"/>
      <c r="AWV54" s="863"/>
      <c r="AWW54" s="863"/>
      <c r="AWX54" s="863"/>
      <c r="AWY54" s="863"/>
      <c r="AWZ54" s="863"/>
      <c r="AXA54" s="863"/>
      <c r="AXB54" s="863"/>
      <c r="AXC54" s="863"/>
      <c r="AXD54" s="863"/>
      <c r="AXE54" s="863"/>
      <c r="AXF54" s="863"/>
      <c r="AXG54" s="863"/>
      <c r="AXH54" s="863"/>
      <c r="AXI54" s="863"/>
      <c r="AXJ54" s="863"/>
      <c r="AXK54" s="863"/>
      <c r="AXL54" s="863"/>
      <c r="AXM54" s="863"/>
      <c r="AXN54" s="863"/>
      <c r="AXO54" s="863"/>
      <c r="AXP54" s="863"/>
      <c r="AXQ54" s="863"/>
      <c r="AXR54" s="863"/>
      <c r="AXS54" s="863"/>
      <c r="AXT54" s="863"/>
      <c r="AXU54" s="863"/>
      <c r="AXV54" s="863"/>
      <c r="AXW54" s="863"/>
      <c r="AXX54" s="863"/>
      <c r="AXY54" s="863"/>
      <c r="AXZ54" s="863"/>
      <c r="AYA54" s="863"/>
      <c r="AYB54" s="863"/>
      <c r="AYC54" s="863"/>
      <c r="AYD54" s="863"/>
      <c r="AYE54" s="863"/>
      <c r="AYF54" s="863"/>
      <c r="AYG54" s="863"/>
      <c r="AYH54" s="863"/>
      <c r="AYI54" s="863"/>
      <c r="AYJ54" s="863"/>
      <c r="AYK54" s="863"/>
      <c r="AYL54" s="863"/>
      <c r="AYM54" s="863"/>
      <c r="AYN54" s="863"/>
      <c r="AYO54" s="863"/>
      <c r="AYP54" s="863"/>
      <c r="AYQ54" s="863"/>
      <c r="AYR54" s="863"/>
      <c r="AYS54" s="863"/>
      <c r="AYT54" s="863"/>
      <c r="AYU54" s="863"/>
      <c r="AYV54" s="863"/>
      <c r="AYW54" s="863"/>
      <c r="AYX54" s="863"/>
      <c r="AYY54" s="863"/>
      <c r="AYZ54" s="863"/>
      <c r="AZA54" s="863"/>
      <c r="AZB54" s="863"/>
      <c r="AZC54" s="863"/>
      <c r="AZD54" s="863"/>
      <c r="AZE54" s="863"/>
      <c r="AZF54" s="863"/>
      <c r="AZG54" s="863"/>
      <c r="AZH54" s="863"/>
      <c r="AZI54" s="863"/>
      <c r="AZJ54" s="863"/>
      <c r="AZK54" s="863"/>
      <c r="AZL54" s="863"/>
      <c r="AZM54" s="863"/>
      <c r="AZN54" s="863"/>
      <c r="AZO54" s="863"/>
      <c r="AZP54" s="863"/>
      <c r="AZQ54" s="863"/>
      <c r="AZR54" s="863"/>
      <c r="AZS54" s="863"/>
      <c r="AZT54" s="863"/>
      <c r="AZU54" s="863"/>
      <c r="AZV54" s="863"/>
      <c r="AZW54" s="863"/>
      <c r="AZX54" s="863"/>
      <c r="AZY54" s="863"/>
      <c r="AZZ54" s="863"/>
      <c r="BAA54" s="863"/>
      <c r="BAB54" s="863"/>
      <c r="BAC54" s="863"/>
      <c r="BAD54" s="863"/>
      <c r="BAE54" s="863"/>
      <c r="BAF54" s="863"/>
      <c r="BAG54" s="863"/>
      <c r="BAH54" s="863"/>
      <c r="BAI54" s="863"/>
      <c r="BAJ54" s="863"/>
      <c r="BAK54" s="863"/>
      <c r="BAL54" s="863"/>
      <c r="BAM54" s="863"/>
      <c r="BAN54" s="863"/>
      <c r="BAO54" s="863"/>
      <c r="BAP54" s="863"/>
      <c r="BAQ54" s="863"/>
      <c r="BAR54" s="863"/>
      <c r="BAS54" s="863"/>
      <c r="BAT54" s="863"/>
      <c r="BAU54" s="863"/>
      <c r="BAV54" s="863"/>
      <c r="BAW54" s="863"/>
      <c r="BAX54" s="863"/>
      <c r="BAY54" s="863"/>
      <c r="BAZ54" s="863"/>
      <c r="BBA54" s="863"/>
      <c r="BBB54" s="863"/>
      <c r="BBC54" s="863"/>
      <c r="BBD54" s="863"/>
      <c r="BBE54" s="863"/>
      <c r="BBF54" s="863"/>
      <c r="BBG54" s="863"/>
      <c r="BBH54" s="863"/>
      <c r="BBI54" s="863"/>
      <c r="BBJ54" s="863"/>
      <c r="BBK54" s="863"/>
      <c r="BBL54" s="863"/>
      <c r="BBM54" s="863"/>
      <c r="BBN54" s="863"/>
      <c r="BBO54" s="863"/>
      <c r="BBP54" s="863"/>
      <c r="BBQ54" s="863"/>
      <c r="BBR54" s="863"/>
      <c r="BBS54" s="863"/>
      <c r="BBT54" s="863"/>
      <c r="BBU54" s="863"/>
      <c r="BBV54" s="863"/>
      <c r="BBW54" s="863"/>
      <c r="BBX54" s="863"/>
      <c r="BBY54" s="863"/>
      <c r="BBZ54" s="863"/>
      <c r="BCA54" s="863"/>
      <c r="BCB54" s="863"/>
      <c r="BCC54" s="863"/>
      <c r="BCD54" s="863"/>
      <c r="BCE54" s="863"/>
      <c r="BCF54" s="863"/>
      <c r="BCG54" s="863"/>
      <c r="BCH54" s="863"/>
      <c r="BCI54" s="863"/>
      <c r="BCJ54" s="863"/>
      <c r="BCK54" s="863"/>
      <c r="BCL54" s="863"/>
      <c r="BCM54" s="863"/>
      <c r="BCN54" s="863"/>
      <c r="BCO54" s="863"/>
      <c r="BCP54" s="863"/>
      <c r="BCQ54" s="863"/>
      <c r="BCR54" s="863"/>
      <c r="BCS54" s="863"/>
      <c r="BCT54" s="863"/>
      <c r="BCU54" s="863"/>
      <c r="BCV54" s="863"/>
      <c r="BCW54" s="863"/>
      <c r="BCX54" s="863"/>
      <c r="BCY54" s="863"/>
      <c r="BCZ54" s="863"/>
      <c r="BDA54" s="863"/>
      <c r="BDB54" s="863"/>
      <c r="BDC54" s="863"/>
      <c r="BDD54" s="863"/>
      <c r="BDE54" s="863"/>
      <c r="BDF54" s="863"/>
      <c r="BDG54" s="863"/>
      <c r="BDH54" s="863"/>
      <c r="BDI54" s="863"/>
      <c r="BDJ54" s="863"/>
      <c r="BDK54" s="863"/>
      <c r="BDL54" s="863"/>
      <c r="BDM54" s="863"/>
      <c r="BDN54" s="863"/>
      <c r="BDO54" s="863"/>
      <c r="BDP54" s="863"/>
      <c r="BDQ54" s="863"/>
      <c r="BDR54" s="863"/>
      <c r="BDS54" s="863"/>
      <c r="BDT54" s="863"/>
      <c r="BDU54" s="863"/>
      <c r="BDV54" s="863"/>
      <c r="BDW54" s="863"/>
      <c r="BDX54" s="863"/>
      <c r="BDY54" s="863"/>
      <c r="BDZ54" s="863"/>
      <c r="BEA54" s="863"/>
      <c r="BEB54" s="863"/>
      <c r="BEC54" s="863"/>
      <c r="BED54" s="863"/>
      <c r="BEE54" s="863"/>
      <c r="BEF54" s="863"/>
      <c r="BEG54" s="863"/>
      <c r="BEH54" s="863"/>
      <c r="BEI54" s="863"/>
      <c r="BEJ54" s="863"/>
      <c r="BEK54" s="863"/>
      <c r="BEL54" s="863"/>
      <c r="BEM54" s="863"/>
      <c r="BEN54" s="863"/>
      <c r="BEO54" s="863"/>
      <c r="BEP54" s="863"/>
      <c r="BEQ54" s="863"/>
      <c r="BER54" s="863"/>
      <c r="BES54" s="863"/>
      <c r="BET54" s="863"/>
      <c r="BEU54" s="863"/>
      <c r="BEV54" s="863"/>
      <c r="BEW54" s="863"/>
      <c r="BEX54" s="863"/>
      <c r="BEY54" s="863"/>
      <c r="BEZ54" s="863"/>
      <c r="BFA54" s="863"/>
      <c r="BFB54" s="863"/>
      <c r="BFC54" s="863"/>
      <c r="BFD54" s="863"/>
      <c r="BFE54" s="863"/>
      <c r="BFF54" s="863"/>
      <c r="BFG54" s="863"/>
      <c r="BFH54" s="863"/>
      <c r="BFI54" s="863"/>
      <c r="BFJ54" s="863"/>
      <c r="BFK54" s="863"/>
      <c r="BFL54" s="863"/>
      <c r="BFM54" s="863"/>
      <c r="BFN54" s="863"/>
      <c r="BFO54" s="863"/>
      <c r="BFP54" s="863"/>
      <c r="BFQ54" s="863"/>
      <c r="BFR54" s="863"/>
      <c r="BFS54" s="863"/>
      <c r="BFT54" s="863"/>
      <c r="BFU54" s="863"/>
      <c r="BFV54" s="863"/>
      <c r="BFW54" s="863"/>
      <c r="BFX54" s="863"/>
      <c r="BFY54" s="863"/>
      <c r="BFZ54" s="863"/>
      <c r="BGA54" s="863"/>
      <c r="BGB54" s="863"/>
      <c r="BGC54" s="863"/>
      <c r="BGD54" s="863"/>
      <c r="BGE54" s="863"/>
      <c r="BGF54" s="863"/>
      <c r="BGG54" s="863"/>
      <c r="BGH54" s="863"/>
      <c r="BGI54" s="863"/>
      <c r="BGJ54" s="863"/>
      <c r="BGK54" s="863"/>
      <c r="BGL54" s="863"/>
      <c r="BGM54" s="863"/>
      <c r="BGN54" s="863"/>
      <c r="BGO54" s="863"/>
      <c r="BGP54" s="863"/>
      <c r="BGQ54" s="863"/>
      <c r="BGR54" s="863"/>
      <c r="BGS54" s="863"/>
      <c r="BGT54" s="863"/>
      <c r="BGU54" s="863"/>
      <c r="BGV54" s="863"/>
      <c r="BGW54" s="863"/>
      <c r="BGX54" s="863"/>
      <c r="BGY54" s="863"/>
      <c r="BGZ54" s="863"/>
      <c r="BHA54" s="863"/>
      <c r="BHB54" s="863"/>
      <c r="BHC54" s="863"/>
      <c r="BHD54" s="863"/>
      <c r="BHE54" s="863"/>
      <c r="BHF54" s="863"/>
      <c r="BHG54" s="863"/>
      <c r="BHH54" s="863"/>
      <c r="BHI54" s="863"/>
      <c r="BHJ54" s="863"/>
      <c r="BHK54" s="863"/>
      <c r="BHL54" s="863"/>
      <c r="BHM54" s="863"/>
      <c r="BHN54" s="863"/>
      <c r="BHO54" s="863"/>
      <c r="BHP54" s="863"/>
      <c r="BHQ54" s="863"/>
      <c r="BHR54" s="863"/>
      <c r="BHS54" s="863"/>
      <c r="BHT54" s="863"/>
      <c r="BHU54" s="863"/>
      <c r="BHV54" s="863"/>
      <c r="BHW54" s="863"/>
      <c r="BHX54" s="863"/>
      <c r="BHY54" s="863"/>
      <c r="BHZ54" s="863"/>
      <c r="BIA54" s="863"/>
      <c r="BIB54" s="863"/>
      <c r="BIC54" s="863"/>
      <c r="BID54" s="863"/>
      <c r="BIE54" s="863"/>
      <c r="BIF54" s="863"/>
      <c r="BIG54" s="863"/>
      <c r="BIH54" s="863"/>
      <c r="BII54" s="863"/>
      <c r="BIJ54" s="863"/>
      <c r="BIK54" s="863"/>
      <c r="BIL54" s="863"/>
      <c r="BIM54" s="863"/>
      <c r="BIN54" s="863"/>
      <c r="BIO54" s="863"/>
      <c r="BIP54" s="863"/>
      <c r="BIQ54" s="863"/>
      <c r="BIR54" s="863"/>
      <c r="BIS54" s="863"/>
      <c r="BIT54" s="863"/>
      <c r="BIU54" s="863"/>
      <c r="BIV54" s="863"/>
      <c r="BIW54" s="863"/>
      <c r="BIX54" s="863"/>
      <c r="BIY54" s="863"/>
      <c r="BIZ54" s="863"/>
      <c r="BJA54" s="863"/>
      <c r="BJB54" s="863"/>
      <c r="BJC54" s="863"/>
      <c r="BJD54" s="863"/>
      <c r="BJE54" s="863"/>
      <c r="BJF54" s="863"/>
      <c r="BJG54" s="863"/>
      <c r="BJH54" s="863"/>
      <c r="BJI54" s="863"/>
      <c r="BJJ54" s="863"/>
      <c r="BJK54" s="863"/>
      <c r="BJL54" s="863"/>
      <c r="BJM54" s="863"/>
      <c r="BJN54" s="863"/>
      <c r="BJO54" s="863"/>
      <c r="BJP54" s="863"/>
      <c r="BJQ54" s="863"/>
      <c r="BJR54" s="863"/>
      <c r="BJS54" s="863"/>
      <c r="BJT54" s="863"/>
      <c r="BJU54" s="863"/>
      <c r="BJV54" s="863"/>
      <c r="BJW54" s="863"/>
      <c r="BJX54" s="863"/>
      <c r="BJY54" s="863"/>
      <c r="BJZ54" s="863"/>
      <c r="BKA54" s="863"/>
      <c r="BKB54" s="863"/>
      <c r="BKC54" s="863"/>
      <c r="BKD54" s="863"/>
      <c r="BKE54" s="863"/>
      <c r="BKF54" s="863"/>
      <c r="BKG54" s="863"/>
      <c r="BKH54" s="863"/>
      <c r="BKI54" s="863"/>
      <c r="BKJ54" s="863"/>
      <c r="BKK54" s="863"/>
      <c r="BKL54" s="863"/>
      <c r="BKM54" s="863"/>
      <c r="BKN54" s="863"/>
      <c r="BKO54" s="863"/>
      <c r="BKP54" s="863"/>
      <c r="BKQ54" s="863"/>
      <c r="BKR54" s="863"/>
      <c r="BKS54" s="863"/>
      <c r="BKT54" s="863"/>
      <c r="BKU54" s="863"/>
      <c r="BKV54" s="863"/>
      <c r="BKW54" s="863"/>
      <c r="BKX54" s="863"/>
      <c r="BKY54" s="863"/>
      <c r="BKZ54" s="863"/>
      <c r="BLA54" s="863"/>
      <c r="BLB54" s="863"/>
      <c r="BLC54" s="863"/>
      <c r="BLD54" s="863"/>
      <c r="BLE54" s="863"/>
      <c r="BLF54" s="863"/>
      <c r="BLG54" s="863"/>
      <c r="BLH54" s="863"/>
      <c r="BLI54" s="863"/>
      <c r="BLJ54" s="863"/>
      <c r="BLK54" s="863"/>
      <c r="BLL54" s="863"/>
      <c r="BLM54" s="863"/>
      <c r="BLN54" s="863"/>
      <c r="BLO54" s="863"/>
      <c r="BLP54" s="863"/>
      <c r="BLQ54" s="863"/>
      <c r="BLR54" s="863"/>
      <c r="BLS54" s="863"/>
      <c r="BLT54" s="863"/>
      <c r="BLU54" s="863"/>
      <c r="BLV54" s="863"/>
      <c r="BLW54" s="863"/>
      <c r="BLX54" s="863"/>
      <c r="BLY54" s="863"/>
      <c r="BLZ54" s="863"/>
      <c r="BMA54" s="863"/>
      <c r="BMB54" s="863"/>
      <c r="BMC54" s="863"/>
      <c r="BMD54" s="863"/>
      <c r="BME54" s="863"/>
      <c r="BMF54" s="863"/>
      <c r="BMG54" s="863"/>
      <c r="BMH54" s="863"/>
      <c r="BMI54" s="863"/>
      <c r="BMJ54" s="863"/>
      <c r="BMK54" s="863"/>
      <c r="BML54" s="863"/>
      <c r="BMM54" s="863"/>
      <c r="BMN54" s="863"/>
      <c r="BMO54" s="863"/>
      <c r="BMP54" s="863"/>
      <c r="BMQ54" s="863"/>
      <c r="BMR54" s="863"/>
      <c r="BMS54" s="863"/>
      <c r="BMT54" s="863"/>
      <c r="BMU54" s="863"/>
      <c r="BMV54" s="863"/>
      <c r="BMW54" s="863"/>
      <c r="BMX54" s="863"/>
      <c r="BMY54" s="863"/>
      <c r="BMZ54" s="863"/>
      <c r="BNA54" s="863"/>
      <c r="BNB54" s="863"/>
      <c r="BNC54" s="863"/>
      <c r="BND54" s="863"/>
      <c r="BNE54" s="863"/>
      <c r="BNF54" s="863"/>
      <c r="BNG54" s="863"/>
      <c r="BNH54" s="863"/>
      <c r="BNI54" s="863"/>
      <c r="BNJ54" s="863"/>
      <c r="BNK54" s="863"/>
      <c r="BNL54" s="863"/>
      <c r="BNM54" s="863"/>
      <c r="BNN54" s="863"/>
      <c r="BNO54" s="863"/>
      <c r="BNP54" s="863"/>
      <c r="BNQ54" s="863"/>
      <c r="BNR54" s="863"/>
      <c r="BNS54" s="863"/>
      <c r="BNT54" s="863"/>
      <c r="BNU54" s="863"/>
      <c r="BNV54" s="863"/>
      <c r="BNW54" s="863"/>
      <c r="BNX54" s="863"/>
      <c r="BNY54" s="863"/>
      <c r="BNZ54" s="863"/>
      <c r="BOA54" s="863"/>
      <c r="BOB54" s="863"/>
      <c r="BOC54" s="863"/>
      <c r="BOD54" s="863"/>
      <c r="BOE54" s="863"/>
      <c r="BOF54" s="863"/>
      <c r="BOG54" s="863"/>
      <c r="BOH54" s="863"/>
      <c r="BOI54" s="863"/>
      <c r="BOJ54" s="863"/>
      <c r="BOK54" s="863"/>
      <c r="BOL54" s="863"/>
      <c r="BOM54" s="863"/>
      <c r="BON54" s="863"/>
      <c r="BOO54" s="863"/>
      <c r="BOP54" s="863"/>
      <c r="BOQ54" s="863"/>
      <c r="BOR54" s="863"/>
      <c r="BOS54" s="863"/>
      <c r="BOT54" s="863"/>
      <c r="BOU54" s="863"/>
      <c r="BOV54" s="863"/>
      <c r="BOW54" s="863"/>
      <c r="BOX54" s="863"/>
      <c r="BOY54" s="863"/>
      <c r="BOZ54" s="863"/>
      <c r="BPA54" s="863"/>
      <c r="BPB54" s="863"/>
      <c r="BPC54" s="863"/>
      <c r="BPD54" s="863"/>
      <c r="BPE54" s="863"/>
      <c r="BPF54" s="863"/>
      <c r="BPG54" s="863"/>
      <c r="BPH54" s="863"/>
      <c r="BPI54" s="863"/>
      <c r="BPJ54" s="863"/>
      <c r="BPK54" s="863"/>
      <c r="BPL54" s="863"/>
      <c r="BPM54" s="863"/>
      <c r="BPN54" s="863"/>
      <c r="BPO54" s="863"/>
      <c r="BPP54" s="863"/>
      <c r="BPQ54" s="863"/>
      <c r="BPR54" s="863"/>
      <c r="BPS54" s="863"/>
      <c r="BPT54" s="863"/>
      <c r="BPU54" s="863"/>
      <c r="BPV54" s="863"/>
      <c r="BPW54" s="863"/>
      <c r="BPX54" s="863"/>
      <c r="BPY54" s="863"/>
      <c r="BPZ54" s="863"/>
      <c r="BQA54" s="863"/>
      <c r="BQB54" s="863"/>
      <c r="BQC54" s="863"/>
      <c r="BQD54" s="863"/>
      <c r="BQE54" s="863"/>
      <c r="BQF54" s="863"/>
      <c r="BQG54" s="863"/>
      <c r="BQH54" s="863"/>
      <c r="BQI54" s="863"/>
      <c r="BQJ54" s="863"/>
      <c r="BQK54" s="863"/>
      <c r="BQL54" s="863"/>
      <c r="BQM54" s="863"/>
      <c r="BQN54" s="863"/>
      <c r="BQO54" s="863"/>
      <c r="BQP54" s="863"/>
      <c r="BQQ54" s="863"/>
      <c r="BQR54" s="863"/>
      <c r="BQS54" s="863"/>
      <c r="BQT54" s="863"/>
      <c r="BQU54" s="863"/>
      <c r="BQV54" s="863"/>
      <c r="BQW54" s="863"/>
      <c r="BQX54" s="863"/>
      <c r="BQY54" s="863"/>
      <c r="BQZ54" s="863"/>
      <c r="BRA54" s="863"/>
      <c r="BRB54" s="863"/>
      <c r="BRC54" s="863"/>
      <c r="BRD54" s="863"/>
      <c r="BRE54" s="863"/>
      <c r="BRF54" s="863"/>
      <c r="BRG54" s="863"/>
      <c r="BRH54" s="863"/>
      <c r="BRI54" s="863"/>
      <c r="BRJ54" s="863"/>
      <c r="BRK54" s="863"/>
      <c r="BRL54" s="863"/>
      <c r="BRM54" s="863"/>
      <c r="BRN54" s="863"/>
      <c r="BRO54" s="863"/>
      <c r="BRP54" s="863"/>
      <c r="BRQ54" s="863"/>
      <c r="BRR54" s="863"/>
      <c r="BRS54" s="863"/>
      <c r="BRT54" s="863"/>
      <c r="BRU54" s="863"/>
      <c r="BRV54" s="863"/>
      <c r="BRW54" s="863"/>
      <c r="BRX54" s="863"/>
      <c r="BRY54" s="863"/>
      <c r="BRZ54" s="863"/>
      <c r="BSA54" s="863"/>
      <c r="BSB54" s="863"/>
      <c r="BSC54" s="863"/>
      <c r="BSD54" s="863"/>
      <c r="BSE54" s="863"/>
      <c r="BSF54" s="863"/>
      <c r="BSG54" s="863"/>
      <c r="BSH54" s="863"/>
      <c r="BSI54" s="863"/>
      <c r="BSJ54" s="863"/>
      <c r="BSK54" s="863"/>
      <c r="BSL54" s="863"/>
      <c r="BSM54" s="863"/>
      <c r="BSN54" s="863"/>
      <c r="BSO54" s="863"/>
      <c r="BSP54" s="863"/>
      <c r="BSQ54" s="863"/>
      <c r="BSR54" s="863"/>
      <c r="BSS54" s="863"/>
      <c r="BST54" s="863"/>
      <c r="BSU54" s="863"/>
      <c r="BSV54" s="863"/>
      <c r="BSW54" s="863"/>
      <c r="BSX54" s="863"/>
      <c r="BSY54" s="863"/>
      <c r="BSZ54" s="863"/>
      <c r="BTA54" s="863"/>
      <c r="BTB54" s="863"/>
      <c r="BTC54" s="863"/>
      <c r="BTD54" s="863"/>
      <c r="BTE54" s="863"/>
      <c r="BTF54" s="863"/>
      <c r="BTG54" s="863"/>
      <c r="BTH54" s="863"/>
      <c r="BTI54" s="863"/>
      <c r="BTJ54" s="863"/>
      <c r="BTK54" s="863"/>
      <c r="BTL54" s="863"/>
      <c r="BTM54" s="863"/>
      <c r="BTN54" s="863"/>
      <c r="BTO54" s="863"/>
      <c r="BTP54" s="863"/>
      <c r="BTQ54" s="863"/>
      <c r="BTR54" s="863"/>
      <c r="BTS54" s="863"/>
      <c r="BTT54" s="863"/>
      <c r="BTU54" s="863"/>
      <c r="BTV54" s="863"/>
      <c r="BTW54" s="863"/>
      <c r="BTX54" s="863"/>
      <c r="BTY54" s="863"/>
      <c r="BTZ54" s="863"/>
      <c r="BUA54" s="863"/>
      <c r="BUB54" s="863"/>
      <c r="BUC54" s="863"/>
      <c r="BUD54" s="863"/>
      <c r="BUE54" s="863"/>
      <c r="BUF54" s="863"/>
      <c r="BUG54" s="863"/>
      <c r="BUH54" s="863"/>
      <c r="BUI54" s="863"/>
      <c r="BUJ54" s="863"/>
      <c r="BUK54" s="863"/>
      <c r="BUL54" s="863"/>
      <c r="BUM54" s="863"/>
      <c r="BUN54" s="863"/>
      <c r="BUO54" s="863"/>
      <c r="BUP54" s="863"/>
      <c r="BUQ54" s="863"/>
      <c r="BUR54" s="863"/>
      <c r="BUS54" s="863"/>
      <c r="BUT54" s="863"/>
      <c r="BUU54" s="863"/>
      <c r="BUV54" s="863"/>
      <c r="BUW54" s="863"/>
      <c r="BUX54" s="863"/>
      <c r="BUY54" s="863"/>
      <c r="BUZ54" s="863"/>
      <c r="BVA54" s="863"/>
      <c r="BVB54" s="863"/>
      <c r="BVC54" s="863"/>
      <c r="BVD54" s="863"/>
      <c r="BVE54" s="863"/>
      <c r="BVF54" s="863"/>
      <c r="BVG54" s="863"/>
      <c r="BVH54" s="863"/>
      <c r="BVI54" s="863"/>
      <c r="BVJ54" s="863"/>
      <c r="BVK54" s="863"/>
      <c r="BVL54" s="863"/>
      <c r="BVM54" s="863"/>
      <c r="BVN54" s="863"/>
      <c r="BVO54" s="863"/>
      <c r="BVP54" s="863"/>
      <c r="BVQ54" s="863"/>
      <c r="BVR54" s="863"/>
      <c r="BVS54" s="863"/>
      <c r="BVT54" s="863"/>
      <c r="BVU54" s="863"/>
      <c r="BVV54" s="863"/>
      <c r="BVW54" s="863"/>
      <c r="BVX54" s="863"/>
      <c r="BVY54" s="863"/>
      <c r="BVZ54" s="863"/>
      <c r="BWA54" s="863"/>
      <c r="BWB54" s="863"/>
      <c r="BWC54" s="863"/>
      <c r="BWD54" s="863"/>
      <c r="BWE54" s="863"/>
      <c r="BWF54" s="863"/>
      <c r="BWG54" s="863"/>
      <c r="BWH54" s="863"/>
      <c r="BWI54" s="863"/>
      <c r="BWJ54" s="863"/>
      <c r="BWK54" s="863"/>
      <c r="BWL54" s="863"/>
      <c r="BWM54" s="863"/>
      <c r="BWN54" s="863"/>
      <c r="BWO54" s="863"/>
      <c r="BWP54" s="863"/>
      <c r="BWQ54" s="863"/>
      <c r="BWR54" s="863"/>
      <c r="BWS54" s="863"/>
      <c r="BWT54" s="863"/>
      <c r="BWU54" s="863"/>
      <c r="BWV54" s="863"/>
      <c r="BWW54" s="863"/>
      <c r="BWX54" s="863"/>
      <c r="BWY54" s="863"/>
      <c r="BWZ54" s="863"/>
      <c r="BXA54" s="863"/>
      <c r="BXB54" s="863"/>
      <c r="BXC54" s="863"/>
      <c r="BXD54" s="863"/>
      <c r="BXE54" s="863"/>
      <c r="BXF54" s="863"/>
      <c r="BXG54" s="863"/>
      <c r="BXH54" s="863"/>
      <c r="BXI54" s="863"/>
      <c r="BXJ54" s="863"/>
      <c r="BXK54" s="863"/>
      <c r="BXL54" s="863"/>
      <c r="BXM54" s="863"/>
      <c r="BXN54" s="863"/>
      <c r="BXO54" s="863"/>
      <c r="BXP54" s="863"/>
      <c r="BXQ54" s="863"/>
      <c r="BXR54" s="863"/>
      <c r="BXS54" s="863"/>
      <c r="BXT54" s="863"/>
      <c r="BXU54" s="863"/>
      <c r="BXV54" s="863"/>
      <c r="BXW54" s="863"/>
      <c r="BXX54" s="863"/>
      <c r="BXY54" s="863"/>
      <c r="BXZ54" s="863"/>
      <c r="BYA54" s="863"/>
      <c r="BYB54" s="863"/>
      <c r="BYC54" s="863"/>
      <c r="BYD54" s="863"/>
      <c r="BYE54" s="863"/>
      <c r="BYF54" s="863"/>
      <c r="BYG54" s="863"/>
      <c r="BYH54" s="863"/>
      <c r="BYI54" s="863"/>
      <c r="BYJ54" s="863"/>
      <c r="BYK54" s="863"/>
      <c r="BYL54" s="863"/>
      <c r="BYM54" s="863"/>
      <c r="BYN54" s="863"/>
      <c r="BYO54" s="863"/>
      <c r="BYP54" s="863"/>
      <c r="BYQ54" s="863"/>
      <c r="BYR54" s="863"/>
      <c r="BYS54" s="863"/>
      <c r="BYT54" s="863"/>
      <c r="BYU54" s="863"/>
      <c r="BYV54" s="863"/>
      <c r="BYW54" s="863"/>
      <c r="BYX54" s="863"/>
      <c r="BYY54" s="863"/>
      <c r="BYZ54" s="863"/>
      <c r="BZA54" s="863"/>
      <c r="BZB54" s="863"/>
      <c r="BZC54" s="863"/>
      <c r="BZD54" s="863"/>
      <c r="BZE54" s="863"/>
      <c r="BZF54" s="863"/>
      <c r="BZG54" s="863"/>
      <c r="BZH54" s="863"/>
      <c r="BZI54" s="863"/>
      <c r="BZJ54" s="863"/>
      <c r="BZK54" s="863"/>
      <c r="BZL54" s="863"/>
      <c r="BZM54" s="863"/>
      <c r="BZN54" s="863"/>
      <c r="BZO54" s="863"/>
      <c r="BZP54" s="863"/>
      <c r="BZQ54" s="863"/>
      <c r="BZR54" s="863"/>
      <c r="BZS54" s="863"/>
      <c r="BZT54" s="863"/>
      <c r="BZU54" s="863"/>
      <c r="BZV54" s="863"/>
      <c r="BZW54" s="863"/>
      <c r="BZX54" s="863"/>
      <c r="BZY54" s="863"/>
      <c r="BZZ54" s="863"/>
      <c r="CAA54" s="863"/>
      <c r="CAB54" s="863"/>
      <c r="CAC54" s="863"/>
      <c r="CAD54" s="863"/>
      <c r="CAE54" s="863"/>
      <c r="CAF54" s="863"/>
      <c r="CAG54" s="863"/>
      <c r="CAH54" s="863"/>
      <c r="CAI54" s="863"/>
      <c r="CAJ54" s="863"/>
      <c r="CAK54" s="863"/>
      <c r="CAL54" s="863"/>
      <c r="CAM54" s="863"/>
      <c r="CAN54" s="863"/>
      <c r="CAO54" s="863"/>
      <c r="CAP54" s="863"/>
      <c r="CAQ54" s="863"/>
      <c r="CAR54" s="863"/>
      <c r="CAS54" s="863"/>
      <c r="CAT54" s="863"/>
      <c r="CAU54" s="863"/>
      <c r="CAV54" s="863"/>
      <c r="CAW54" s="863"/>
      <c r="CAX54" s="863"/>
      <c r="CAY54" s="863"/>
      <c r="CAZ54" s="863"/>
      <c r="CBA54" s="863"/>
      <c r="CBB54" s="863"/>
      <c r="CBC54" s="863"/>
      <c r="CBD54" s="863"/>
      <c r="CBE54" s="863"/>
      <c r="CBF54" s="863"/>
      <c r="CBG54" s="863"/>
      <c r="CBH54" s="863"/>
      <c r="CBI54" s="863"/>
      <c r="CBJ54" s="863"/>
      <c r="CBK54" s="863"/>
      <c r="CBL54" s="863"/>
      <c r="CBM54" s="863"/>
      <c r="CBN54" s="863"/>
      <c r="CBO54" s="863"/>
      <c r="CBP54" s="863"/>
      <c r="CBQ54" s="863"/>
      <c r="CBR54" s="863"/>
      <c r="CBS54" s="863"/>
      <c r="CBT54" s="863"/>
      <c r="CBU54" s="863"/>
      <c r="CBV54" s="863"/>
      <c r="CBW54" s="863"/>
      <c r="CBX54" s="863"/>
      <c r="CBY54" s="863"/>
      <c r="CBZ54" s="863"/>
      <c r="CCA54" s="863"/>
      <c r="CCB54" s="863"/>
      <c r="CCC54" s="863"/>
      <c r="CCD54" s="863"/>
      <c r="CCE54" s="863"/>
      <c r="CCF54" s="863"/>
      <c r="CCG54" s="863"/>
      <c r="CCH54" s="863"/>
      <c r="CCI54" s="863"/>
      <c r="CCJ54" s="863"/>
      <c r="CCK54" s="863"/>
      <c r="CCL54" s="863"/>
      <c r="CCM54" s="863"/>
      <c r="CCN54" s="863"/>
      <c r="CCO54" s="863"/>
      <c r="CCP54" s="863"/>
      <c r="CCQ54" s="863"/>
      <c r="CCR54" s="863"/>
      <c r="CCS54" s="863"/>
      <c r="CCT54" s="863"/>
      <c r="CCU54" s="863"/>
      <c r="CCV54" s="863"/>
      <c r="CCW54" s="863"/>
      <c r="CCX54" s="863"/>
      <c r="CCY54" s="863"/>
      <c r="CCZ54" s="863"/>
      <c r="CDA54" s="863"/>
      <c r="CDB54" s="863"/>
      <c r="CDC54" s="863"/>
      <c r="CDD54" s="863"/>
      <c r="CDE54" s="863"/>
      <c r="CDF54" s="863"/>
      <c r="CDG54" s="863"/>
      <c r="CDH54" s="863"/>
      <c r="CDI54" s="863"/>
      <c r="CDJ54" s="863"/>
      <c r="CDK54" s="863"/>
      <c r="CDL54" s="863"/>
      <c r="CDM54" s="863"/>
      <c r="CDN54" s="863"/>
      <c r="CDO54" s="863"/>
      <c r="CDP54" s="863"/>
      <c r="CDQ54" s="863"/>
      <c r="CDR54" s="863"/>
      <c r="CDS54" s="863"/>
      <c r="CDT54" s="863"/>
      <c r="CDU54" s="863"/>
      <c r="CDV54" s="863"/>
      <c r="CDW54" s="863"/>
      <c r="CDX54" s="863"/>
      <c r="CDY54" s="863"/>
      <c r="CDZ54" s="863"/>
      <c r="CEA54" s="863"/>
      <c r="CEB54" s="863"/>
      <c r="CEC54" s="863"/>
      <c r="CED54" s="863"/>
      <c r="CEE54" s="863"/>
      <c r="CEF54" s="863"/>
      <c r="CEG54" s="863"/>
      <c r="CEH54" s="863"/>
      <c r="CEI54" s="863"/>
      <c r="CEJ54" s="863"/>
      <c r="CEK54" s="863"/>
      <c r="CEL54" s="863"/>
      <c r="CEM54" s="863"/>
      <c r="CEN54" s="863"/>
      <c r="CEO54" s="863"/>
      <c r="CEP54" s="863"/>
      <c r="CEQ54" s="863"/>
      <c r="CER54" s="863"/>
      <c r="CES54" s="863"/>
      <c r="CET54" s="863"/>
      <c r="CEU54" s="863"/>
      <c r="CEV54" s="863"/>
      <c r="CEW54" s="863"/>
      <c r="CEX54" s="863"/>
      <c r="CEY54" s="863"/>
      <c r="CEZ54" s="863"/>
      <c r="CFA54" s="863"/>
      <c r="CFB54" s="863"/>
      <c r="CFC54" s="863"/>
      <c r="CFD54" s="863"/>
      <c r="CFE54" s="863"/>
      <c r="CFF54" s="863"/>
      <c r="CFG54" s="863"/>
      <c r="CFH54" s="863"/>
      <c r="CFI54" s="863"/>
      <c r="CFJ54" s="863"/>
      <c r="CFK54" s="863"/>
      <c r="CFL54" s="863"/>
      <c r="CFM54" s="863"/>
      <c r="CFN54" s="863"/>
      <c r="CFO54" s="863"/>
      <c r="CFP54" s="863"/>
      <c r="CFQ54" s="863"/>
      <c r="CFR54" s="863"/>
      <c r="CFS54" s="863"/>
      <c r="CFT54" s="863"/>
      <c r="CFU54" s="863"/>
      <c r="CFV54" s="863"/>
      <c r="CFW54" s="863"/>
      <c r="CFX54" s="863"/>
      <c r="CFY54" s="863"/>
      <c r="CFZ54" s="863"/>
      <c r="CGA54" s="863"/>
      <c r="CGB54" s="863"/>
      <c r="CGC54" s="863"/>
      <c r="CGD54" s="863"/>
      <c r="CGE54" s="863"/>
      <c r="CGF54" s="863"/>
      <c r="CGG54" s="863"/>
      <c r="CGH54" s="863"/>
      <c r="CGI54" s="863"/>
      <c r="CGJ54" s="863"/>
      <c r="CGK54" s="863"/>
      <c r="CGL54" s="863"/>
      <c r="CGM54" s="863"/>
      <c r="CGN54" s="863"/>
      <c r="CGO54" s="863"/>
      <c r="CGP54" s="863"/>
      <c r="CGQ54" s="863"/>
      <c r="CGR54" s="863"/>
      <c r="CGS54" s="863"/>
      <c r="CGT54" s="863"/>
      <c r="CGU54" s="863"/>
      <c r="CGV54" s="863"/>
      <c r="CGW54" s="863"/>
      <c r="CGX54" s="863"/>
      <c r="CGY54" s="863"/>
      <c r="CGZ54" s="863"/>
      <c r="CHA54" s="863"/>
      <c r="CHB54" s="863"/>
      <c r="CHC54" s="863"/>
      <c r="CHD54" s="863"/>
      <c r="CHE54" s="863"/>
      <c r="CHF54" s="863"/>
      <c r="CHG54" s="863"/>
      <c r="CHH54" s="863"/>
      <c r="CHI54" s="863"/>
      <c r="CHJ54" s="863"/>
      <c r="CHK54" s="863"/>
      <c r="CHL54" s="863"/>
      <c r="CHM54" s="863"/>
      <c r="CHN54" s="863"/>
      <c r="CHO54" s="863"/>
      <c r="CHP54" s="863"/>
      <c r="CHQ54" s="863"/>
      <c r="CHR54" s="863"/>
      <c r="CHS54" s="863"/>
      <c r="CHT54" s="863"/>
      <c r="CHU54" s="863"/>
      <c r="CHV54" s="863"/>
      <c r="CHW54" s="863"/>
      <c r="CHX54" s="863"/>
      <c r="CHY54" s="863"/>
      <c r="CHZ54" s="863"/>
      <c r="CIA54" s="863"/>
      <c r="CIB54" s="863"/>
      <c r="CIC54" s="863"/>
      <c r="CID54" s="863"/>
      <c r="CIE54" s="863"/>
      <c r="CIF54" s="863"/>
      <c r="CIG54" s="863"/>
      <c r="CIH54" s="863"/>
      <c r="CII54" s="863"/>
      <c r="CIJ54" s="863"/>
      <c r="CIK54" s="863"/>
      <c r="CIL54" s="863"/>
      <c r="CIM54" s="863"/>
      <c r="CIN54" s="863"/>
      <c r="CIO54" s="863"/>
      <c r="CIP54" s="863"/>
      <c r="CIQ54" s="863"/>
      <c r="CIR54" s="863"/>
      <c r="CIS54" s="863"/>
      <c r="CIT54" s="863"/>
      <c r="CIU54" s="863"/>
      <c r="CIV54" s="863"/>
      <c r="CIW54" s="863"/>
      <c r="CIX54" s="863"/>
      <c r="CIY54" s="863"/>
      <c r="CIZ54" s="863"/>
      <c r="CJA54" s="863"/>
      <c r="CJB54" s="863"/>
      <c r="CJC54" s="863"/>
      <c r="CJD54" s="863"/>
      <c r="CJE54" s="863"/>
      <c r="CJF54" s="863"/>
      <c r="CJG54" s="863"/>
      <c r="CJH54" s="863"/>
      <c r="CJI54" s="863"/>
      <c r="CJJ54" s="863"/>
      <c r="CJK54" s="863"/>
      <c r="CJL54" s="863"/>
      <c r="CJM54" s="863"/>
      <c r="CJN54" s="863"/>
      <c r="CJO54" s="863"/>
      <c r="CJP54" s="863"/>
      <c r="CJQ54" s="863"/>
      <c r="CJR54" s="863"/>
      <c r="CJS54" s="863"/>
      <c r="CJT54" s="863"/>
      <c r="CJU54" s="863"/>
      <c r="CJV54" s="863"/>
      <c r="CJW54" s="863"/>
      <c r="CJX54" s="863"/>
      <c r="CJY54" s="863"/>
      <c r="CJZ54" s="863"/>
      <c r="CKA54" s="863"/>
      <c r="CKB54" s="863"/>
      <c r="CKC54" s="863"/>
      <c r="CKD54" s="863"/>
      <c r="CKE54" s="863"/>
      <c r="CKF54" s="863"/>
      <c r="CKG54" s="863"/>
      <c r="CKH54" s="863"/>
      <c r="CKI54" s="863"/>
      <c r="CKJ54" s="863"/>
      <c r="CKK54" s="863"/>
      <c r="CKL54" s="863"/>
      <c r="CKM54" s="863"/>
      <c r="CKN54" s="863"/>
      <c r="CKO54" s="863"/>
      <c r="CKP54" s="863"/>
      <c r="CKQ54" s="863"/>
      <c r="CKR54" s="863"/>
      <c r="CKS54" s="863"/>
      <c r="CKT54" s="863"/>
      <c r="CKU54" s="863"/>
      <c r="CKV54" s="863"/>
      <c r="CKW54" s="863"/>
      <c r="CKX54" s="863"/>
      <c r="CKY54" s="863"/>
      <c r="CKZ54" s="863"/>
      <c r="CLA54" s="863"/>
      <c r="CLB54" s="863"/>
      <c r="CLC54" s="863"/>
      <c r="CLD54" s="863"/>
      <c r="CLE54" s="863"/>
      <c r="CLF54" s="863"/>
      <c r="CLG54" s="863"/>
      <c r="CLH54" s="863"/>
      <c r="CLI54" s="863"/>
      <c r="CLJ54" s="863"/>
      <c r="CLK54" s="863"/>
      <c r="CLL54" s="863"/>
      <c r="CLM54" s="863"/>
      <c r="CLN54" s="863"/>
      <c r="CLO54" s="863"/>
      <c r="CLP54" s="863"/>
      <c r="CLQ54" s="863"/>
      <c r="CLR54" s="863"/>
      <c r="CLS54" s="863"/>
      <c r="CLT54" s="863"/>
      <c r="CLU54" s="863"/>
      <c r="CLV54" s="863"/>
      <c r="CLW54" s="863"/>
      <c r="CLX54" s="863"/>
      <c r="CLY54" s="863"/>
      <c r="CLZ54" s="863"/>
      <c r="CMA54" s="863"/>
      <c r="CMB54" s="863"/>
      <c r="CMC54" s="863"/>
      <c r="CMD54" s="863"/>
      <c r="CME54" s="863"/>
      <c r="CMF54" s="863"/>
      <c r="CMG54" s="863"/>
      <c r="CMH54" s="863"/>
      <c r="CMI54" s="863"/>
      <c r="CMJ54" s="863"/>
      <c r="CMK54" s="863"/>
      <c r="CML54" s="863"/>
      <c r="CMM54" s="863"/>
      <c r="CMN54" s="863"/>
      <c r="CMO54" s="863"/>
      <c r="CMP54" s="863"/>
      <c r="CMQ54" s="863"/>
      <c r="CMR54" s="863"/>
      <c r="CMS54" s="863"/>
      <c r="CMT54" s="863"/>
      <c r="CMU54" s="863"/>
      <c r="CMV54" s="863"/>
      <c r="CMW54" s="863"/>
      <c r="CMX54" s="863"/>
      <c r="CMY54" s="863"/>
      <c r="CMZ54" s="863"/>
      <c r="CNA54" s="863"/>
      <c r="CNB54" s="863"/>
      <c r="CNC54" s="863"/>
      <c r="CND54" s="863"/>
      <c r="CNE54" s="863"/>
      <c r="CNF54" s="863"/>
      <c r="CNG54" s="863"/>
      <c r="CNH54" s="863"/>
      <c r="CNI54" s="863"/>
      <c r="CNJ54" s="863"/>
      <c r="CNK54" s="863"/>
      <c r="CNL54" s="863"/>
      <c r="CNM54" s="863"/>
      <c r="CNN54" s="863"/>
      <c r="CNO54" s="863"/>
      <c r="CNP54" s="863"/>
      <c r="CNQ54" s="863"/>
      <c r="CNR54" s="863"/>
      <c r="CNS54" s="863"/>
      <c r="CNT54" s="863"/>
      <c r="CNU54" s="863"/>
      <c r="CNV54" s="863"/>
      <c r="CNW54" s="863"/>
      <c r="CNX54" s="863"/>
      <c r="CNY54" s="863"/>
      <c r="CNZ54" s="863"/>
      <c r="COA54" s="863"/>
      <c r="COB54" s="863"/>
      <c r="COC54" s="863"/>
      <c r="COD54" s="863"/>
      <c r="COE54" s="863"/>
      <c r="COF54" s="863"/>
      <c r="COG54" s="863"/>
      <c r="COH54" s="863"/>
      <c r="COI54" s="863"/>
      <c r="COJ54" s="863"/>
      <c r="COK54" s="863"/>
      <c r="COL54" s="863"/>
      <c r="COM54" s="863"/>
      <c r="CON54" s="863"/>
      <c r="COO54" s="863"/>
      <c r="COP54" s="863"/>
      <c r="COQ54" s="863"/>
      <c r="COR54" s="863"/>
      <c r="COS54" s="863"/>
      <c r="COT54" s="863"/>
      <c r="COU54" s="863"/>
      <c r="COV54" s="863"/>
      <c r="COW54" s="863"/>
      <c r="COX54" s="863"/>
      <c r="COY54" s="863"/>
      <c r="COZ54" s="863"/>
      <c r="CPA54" s="863"/>
      <c r="CPB54" s="863"/>
      <c r="CPC54" s="863"/>
      <c r="CPD54" s="863"/>
      <c r="CPE54" s="863"/>
      <c r="CPF54" s="863"/>
      <c r="CPG54" s="863"/>
      <c r="CPH54" s="863"/>
      <c r="CPI54" s="863"/>
      <c r="CPJ54" s="863"/>
      <c r="CPK54" s="863"/>
      <c r="CPL54" s="863"/>
      <c r="CPM54" s="863"/>
      <c r="CPN54" s="863"/>
      <c r="CPO54" s="863"/>
      <c r="CPP54" s="863"/>
      <c r="CPQ54" s="863"/>
      <c r="CPR54" s="863"/>
      <c r="CPS54" s="863"/>
      <c r="CPT54" s="863"/>
      <c r="CPU54" s="863"/>
      <c r="CPV54" s="863"/>
      <c r="CPW54" s="863"/>
      <c r="CPX54" s="863"/>
      <c r="CPY54" s="863"/>
      <c r="CPZ54" s="863"/>
      <c r="CQA54" s="863"/>
      <c r="CQB54" s="863"/>
      <c r="CQC54" s="863"/>
      <c r="CQD54" s="863"/>
      <c r="CQE54" s="863"/>
      <c r="CQF54" s="863"/>
      <c r="CQG54" s="863"/>
      <c r="CQH54" s="863"/>
      <c r="CQI54" s="863"/>
      <c r="CQJ54" s="863"/>
      <c r="CQK54" s="863"/>
      <c r="CQL54" s="863"/>
      <c r="CQM54" s="863"/>
      <c r="CQN54" s="863"/>
      <c r="CQO54" s="863"/>
      <c r="CQP54" s="863"/>
      <c r="CQQ54" s="863"/>
      <c r="CQR54" s="863"/>
      <c r="CQS54" s="863"/>
      <c r="CQT54" s="863"/>
      <c r="CQU54" s="863"/>
      <c r="CQV54" s="863"/>
      <c r="CQW54" s="863"/>
      <c r="CQX54" s="863"/>
      <c r="CQY54" s="863"/>
      <c r="CQZ54" s="863"/>
      <c r="CRA54" s="863"/>
      <c r="CRB54" s="863"/>
      <c r="CRC54" s="863"/>
      <c r="CRD54" s="863"/>
      <c r="CRE54" s="863"/>
      <c r="CRF54" s="863"/>
      <c r="CRG54" s="863"/>
      <c r="CRH54" s="863"/>
      <c r="CRI54" s="863"/>
      <c r="CRJ54" s="863"/>
      <c r="CRK54" s="863"/>
      <c r="CRL54" s="863"/>
      <c r="CRM54" s="863"/>
      <c r="CRN54" s="863"/>
      <c r="CRO54" s="863"/>
      <c r="CRP54" s="863"/>
      <c r="CRQ54" s="863"/>
      <c r="CRR54" s="863"/>
      <c r="CRS54" s="863"/>
      <c r="CRT54" s="863"/>
      <c r="CRU54" s="863"/>
      <c r="CRV54" s="863"/>
      <c r="CRW54" s="863"/>
      <c r="CRX54" s="863"/>
      <c r="CRY54" s="863"/>
      <c r="CRZ54" s="863"/>
      <c r="CSA54" s="863"/>
      <c r="CSB54" s="863"/>
      <c r="CSC54" s="863"/>
      <c r="CSD54" s="863"/>
      <c r="CSE54" s="863"/>
      <c r="CSF54" s="863"/>
      <c r="CSG54" s="863"/>
      <c r="CSH54" s="863"/>
      <c r="CSI54" s="863"/>
      <c r="CSJ54" s="863"/>
      <c r="CSK54" s="863"/>
      <c r="CSL54" s="863"/>
      <c r="CSM54" s="863"/>
      <c r="CSN54" s="863"/>
      <c r="CSO54" s="863"/>
      <c r="CSP54" s="863"/>
      <c r="CSQ54" s="863"/>
      <c r="CSR54" s="863"/>
      <c r="CSS54" s="863"/>
      <c r="CST54" s="863"/>
      <c r="CSU54" s="863"/>
      <c r="CSV54" s="863"/>
      <c r="CSW54" s="863"/>
      <c r="CSX54" s="863"/>
      <c r="CSY54" s="863"/>
      <c r="CSZ54" s="863"/>
      <c r="CTA54" s="863"/>
      <c r="CTB54" s="863"/>
      <c r="CTC54" s="863"/>
      <c r="CTD54" s="863"/>
      <c r="CTE54" s="863"/>
      <c r="CTF54" s="863"/>
      <c r="CTG54" s="863"/>
      <c r="CTH54" s="863"/>
      <c r="CTI54" s="863"/>
      <c r="CTJ54" s="863"/>
      <c r="CTK54" s="863"/>
      <c r="CTL54" s="863"/>
      <c r="CTM54" s="863"/>
      <c r="CTN54" s="863"/>
      <c r="CTO54" s="863"/>
      <c r="CTP54" s="863"/>
      <c r="CTQ54" s="863"/>
      <c r="CTR54" s="863"/>
      <c r="CTS54" s="863"/>
      <c r="CTT54" s="863"/>
      <c r="CTU54" s="863"/>
      <c r="CTV54" s="863"/>
      <c r="CTW54" s="863"/>
      <c r="CTX54" s="863"/>
      <c r="CTY54" s="863"/>
      <c r="CTZ54" s="863"/>
      <c r="CUA54" s="863"/>
      <c r="CUB54" s="863"/>
      <c r="CUC54" s="863"/>
      <c r="CUD54" s="863"/>
      <c r="CUE54" s="863"/>
      <c r="CUF54" s="863"/>
      <c r="CUG54" s="863"/>
      <c r="CUH54" s="863"/>
      <c r="CUI54" s="863"/>
      <c r="CUJ54" s="863"/>
      <c r="CUK54" s="863"/>
      <c r="CUL54" s="863"/>
      <c r="CUM54" s="863"/>
      <c r="CUN54" s="863"/>
      <c r="CUO54" s="863"/>
      <c r="CUP54" s="863"/>
      <c r="CUQ54" s="863"/>
      <c r="CUR54" s="863"/>
      <c r="CUS54" s="863"/>
      <c r="CUT54" s="863"/>
      <c r="CUU54" s="863"/>
      <c r="CUV54" s="863"/>
      <c r="CUW54" s="863"/>
      <c r="CUX54" s="863"/>
      <c r="CUY54" s="863"/>
      <c r="CUZ54" s="863"/>
      <c r="CVA54" s="863"/>
      <c r="CVB54" s="863"/>
      <c r="CVC54" s="863"/>
      <c r="CVD54" s="863"/>
      <c r="CVE54" s="863"/>
      <c r="CVF54" s="863"/>
      <c r="CVG54" s="863"/>
      <c r="CVH54" s="863"/>
      <c r="CVI54" s="863"/>
      <c r="CVJ54" s="863"/>
      <c r="CVK54" s="863"/>
      <c r="CVL54" s="863"/>
      <c r="CVM54" s="863"/>
      <c r="CVN54" s="863"/>
      <c r="CVO54" s="863"/>
      <c r="CVP54" s="863"/>
      <c r="CVQ54" s="863"/>
      <c r="CVR54" s="863"/>
      <c r="CVS54" s="863"/>
      <c r="CVT54" s="863"/>
      <c r="CVU54" s="863"/>
      <c r="CVV54" s="863"/>
      <c r="CVW54" s="863"/>
      <c r="CVX54" s="863"/>
      <c r="CVY54" s="863"/>
      <c r="CVZ54" s="863"/>
      <c r="CWA54" s="863"/>
      <c r="CWB54" s="863"/>
      <c r="CWC54" s="863"/>
      <c r="CWD54" s="863"/>
      <c r="CWE54" s="863"/>
      <c r="CWF54" s="863"/>
      <c r="CWG54" s="863"/>
      <c r="CWH54" s="863"/>
      <c r="CWI54" s="863"/>
      <c r="CWJ54" s="863"/>
      <c r="CWK54" s="863"/>
      <c r="CWL54" s="863"/>
      <c r="CWM54" s="863"/>
      <c r="CWN54" s="863"/>
      <c r="CWO54" s="863"/>
      <c r="CWP54" s="863"/>
      <c r="CWQ54" s="863"/>
      <c r="CWR54" s="863"/>
      <c r="CWS54" s="863"/>
      <c r="CWT54" s="863"/>
      <c r="CWU54" s="863"/>
      <c r="CWV54" s="863"/>
      <c r="CWW54" s="863"/>
      <c r="CWX54" s="863"/>
      <c r="CWY54" s="863"/>
      <c r="CWZ54" s="863"/>
      <c r="CXA54" s="863"/>
      <c r="CXB54" s="863"/>
      <c r="CXC54" s="863"/>
      <c r="CXD54" s="863"/>
      <c r="CXE54" s="863"/>
      <c r="CXF54" s="863"/>
      <c r="CXG54" s="863"/>
      <c r="CXH54" s="863"/>
      <c r="CXI54" s="863"/>
      <c r="CXJ54" s="863"/>
      <c r="CXK54" s="863"/>
      <c r="CXL54" s="863"/>
      <c r="CXM54" s="863"/>
      <c r="CXN54" s="863"/>
      <c r="CXO54" s="863"/>
      <c r="CXP54" s="863"/>
      <c r="CXQ54" s="863"/>
      <c r="CXR54" s="863"/>
      <c r="CXS54" s="863"/>
      <c r="CXT54" s="863"/>
      <c r="CXU54" s="863"/>
      <c r="CXV54" s="863"/>
      <c r="CXW54" s="863"/>
      <c r="CXX54" s="863"/>
      <c r="CXY54" s="863"/>
      <c r="CXZ54" s="863"/>
      <c r="CYA54" s="863"/>
      <c r="CYB54" s="863"/>
      <c r="CYC54" s="863"/>
      <c r="CYD54" s="863"/>
      <c r="CYE54" s="863"/>
      <c r="CYF54" s="863"/>
      <c r="CYG54" s="863"/>
      <c r="CYH54" s="863"/>
      <c r="CYI54" s="863"/>
      <c r="CYJ54" s="863"/>
      <c r="CYK54" s="863"/>
      <c r="CYL54" s="863"/>
      <c r="CYM54" s="863"/>
      <c r="CYN54" s="863"/>
      <c r="CYO54" s="863"/>
      <c r="CYP54" s="863"/>
      <c r="CYQ54" s="863"/>
      <c r="CYR54" s="863"/>
      <c r="CYS54" s="863"/>
      <c r="CYT54" s="863"/>
      <c r="CYU54" s="863"/>
      <c r="CYV54" s="863"/>
      <c r="CYW54" s="863"/>
      <c r="CYX54" s="863"/>
      <c r="CYY54" s="863"/>
      <c r="CYZ54" s="863"/>
      <c r="CZA54" s="863"/>
      <c r="CZB54" s="863"/>
      <c r="CZC54" s="863"/>
      <c r="CZD54" s="863"/>
      <c r="CZE54" s="863"/>
      <c r="CZF54" s="863"/>
      <c r="CZG54" s="863"/>
      <c r="CZH54" s="863"/>
      <c r="CZI54" s="863"/>
      <c r="CZJ54" s="863"/>
      <c r="CZK54" s="863"/>
      <c r="CZL54" s="863"/>
      <c r="CZM54" s="863"/>
      <c r="CZN54" s="863"/>
      <c r="CZO54" s="863"/>
      <c r="CZP54" s="863"/>
      <c r="CZQ54" s="863"/>
      <c r="CZR54" s="863"/>
      <c r="CZS54" s="863"/>
      <c r="CZT54" s="863"/>
      <c r="CZU54" s="863"/>
      <c r="CZV54" s="863"/>
      <c r="CZW54" s="863"/>
      <c r="CZX54" s="863"/>
      <c r="CZY54" s="863"/>
      <c r="CZZ54" s="863"/>
      <c r="DAA54" s="863"/>
      <c r="DAB54" s="863"/>
      <c r="DAC54" s="863"/>
      <c r="DAD54" s="863"/>
      <c r="DAE54" s="863"/>
      <c r="DAF54" s="863"/>
      <c r="DAG54" s="863"/>
      <c r="DAH54" s="863"/>
      <c r="DAI54" s="863"/>
      <c r="DAJ54" s="863"/>
      <c r="DAK54" s="863"/>
      <c r="DAL54" s="863"/>
      <c r="DAM54" s="863"/>
      <c r="DAN54" s="863"/>
      <c r="DAO54" s="863"/>
      <c r="DAP54" s="863"/>
      <c r="DAQ54" s="863"/>
      <c r="DAR54" s="863"/>
      <c r="DAS54" s="863"/>
      <c r="DAT54" s="863"/>
      <c r="DAU54" s="863"/>
      <c r="DAV54" s="863"/>
      <c r="DAW54" s="863"/>
      <c r="DAX54" s="863"/>
      <c r="DAY54" s="863"/>
      <c r="DAZ54" s="863"/>
      <c r="DBA54" s="863"/>
      <c r="DBB54" s="863"/>
      <c r="DBC54" s="863"/>
      <c r="DBD54" s="863"/>
      <c r="DBE54" s="863"/>
      <c r="DBF54" s="863"/>
      <c r="DBG54" s="863"/>
      <c r="DBH54" s="863"/>
      <c r="DBI54" s="863"/>
      <c r="DBJ54" s="863"/>
      <c r="DBK54" s="863"/>
      <c r="DBL54" s="863"/>
      <c r="DBM54" s="863"/>
      <c r="DBN54" s="863"/>
      <c r="DBO54" s="863"/>
      <c r="DBP54" s="863"/>
      <c r="DBQ54" s="863"/>
      <c r="DBR54" s="863"/>
      <c r="DBS54" s="863"/>
      <c r="DBT54" s="863"/>
      <c r="DBU54" s="863"/>
      <c r="DBV54" s="863"/>
      <c r="DBW54" s="863"/>
      <c r="DBX54" s="863"/>
      <c r="DBY54" s="863"/>
      <c r="DBZ54" s="863"/>
      <c r="DCA54" s="863"/>
      <c r="DCB54" s="863"/>
      <c r="DCC54" s="863"/>
      <c r="DCD54" s="863"/>
      <c r="DCE54" s="863"/>
      <c r="DCF54" s="863"/>
      <c r="DCG54" s="863"/>
      <c r="DCH54" s="863"/>
      <c r="DCI54" s="863"/>
      <c r="DCJ54" s="863"/>
      <c r="DCK54" s="863"/>
      <c r="DCL54" s="863"/>
      <c r="DCM54" s="863"/>
      <c r="DCN54" s="863"/>
      <c r="DCO54" s="863"/>
      <c r="DCP54" s="863"/>
      <c r="DCQ54" s="863"/>
      <c r="DCR54" s="863"/>
      <c r="DCS54" s="863"/>
      <c r="DCT54" s="863"/>
      <c r="DCU54" s="863"/>
      <c r="DCV54" s="863"/>
      <c r="DCW54" s="863"/>
      <c r="DCX54" s="863"/>
      <c r="DCY54" s="863"/>
      <c r="DCZ54" s="863"/>
      <c r="DDA54" s="863"/>
      <c r="DDB54" s="863"/>
      <c r="DDC54" s="863"/>
      <c r="DDD54" s="863"/>
      <c r="DDE54" s="863"/>
      <c r="DDF54" s="863"/>
      <c r="DDG54" s="863"/>
      <c r="DDH54" s="863"/>
      <c r="DDI54" s="863"/>
      <c r="DDJ54" s="863"/>
      <c r="DDK54" s="863"/>
      <c r="DDL54" s="863"/>
      <c r="DDM54" s="863"/>
      <c r="DDN54" s="863"/>
      <c r="DDO54" s="863"/>
      <c r="DDP54" s="863"/>
      <c r="DDQ54" s="863"/>
      <c r="DDR54" s="863"/>
      <c r="DDS54" s="863"/>
      <c r="DDT54" s="863"/>
      <c r="DDU54" s="863"/>
      <c r="DDV54" s="863"/>
      <c r="DDW54" s="863"/>
      <c r="DDX54" s="863"/>
      <c r="DDY54" s="863"/>
      <c r="DDZ54" s="863"/>
      <c r="DEA54" s="863"/>
      <c r="DEB54" s="863"/>
      <c r="DEC54" s="863"/>
      <c r="DED54" s="863"/>
      <c r="DEE54" s="863"/>
      <c r="DEF54" s="863"/>
      <c r="DEG54" s="863"/>
      <c r="DEH54" s="863"/>
      <c r="DEI54" s="863"/>
      <c r="DEJ54" s="863"/>
      <c r="DEK54" s="863"/>
      <c r="DEL54" s="863"/>
      <c r="DEM54" s="863"/>
      <c r="DEN54" s="863"/>
      <c r="DEO54" s="863"/>
      <c r="DEP54" s="863"/>
      <c r="DEQ54" s="863"/>
      <c r="DER54" s="863"/>
      <c r="DES54" s="863"/>
      <c r="DET54" s="863"/>
      <c r="DEU54" s="863"/>
      <c r="DEV54" s="863"/>
      <c r="DEW54" s="863"/>
      <c r="DEX54" s="863"/>
      <c r="DEY54" s="863"/>
      <c r="DEZ54" s="863"/>
      <c r="DFA54" s="863"/>
      <c r="DFB54" s="863"/>
      <c r="DFC54" s="863"/>
      <c r="DFD54" s="863"/>
      <c r="DFE54" s="863"/>
      <c r="DFF54" s="863"/>
      <c r="DFG54" s="863"/>
      <c r="DFH54" s="863"/>
      <c r="DFI54" s="863"/>
      <c r="DFJ54" s="863"/>
      <c r="DFK54" s="863"/>
      <c r="DFL54" s="863"/>
      <c r="DFM54" s="863"/>
      <c r="DFN54" s="863"/>
      <c r="DFO54" s="863"/>
      <c r="DFP54" s="863"/>
      <c r="DFQ54" s="863"/>
      <c r="DFR54" s="863"/>
      <c r="DFS54" s="863"/>
      <c r="DFT54" s="863"/>
      <c r="DFU54" s="863"/>
      <c r="DFV54" s="863"/>
      <c r="DFW54" s="863"/>
      <c r="DFX54" s="863"/>
      <c r="DFY54" s="863"/>
      <c r="DFZ54" s="863"/>
      <c r="DGA54" s="863"/>
      <c r="DGB54" s="863"/>
      <c r="DGC54" s="863"/>
      <c r="DGD54" s="863"/>
      <c r="DGE54" s="863"/>
      <c r="DGF54" s="863"/>
      <c r="DGG54" s="863"/>
      <c r="DGH54" s="863"/>
      <c r="DGI54" s="863"/>
      <c r="DGJ54" s="863"/>
      <c r="DGK54" s="863"/>
      <c r="DGL54" s="863"/>
      <c r="DGM54" s="863"/>
      <c r="DGN54" s="863"/>
      <c r="DGO54" s="863"/>
      <c r="DGP54" s="863"/>
      <c r="DGQ54" s="863"/>
      <c r="DGR54" s="863"/>
      <c r="DGS54" s="863"/>
      <c r="DGT54" s="863"/>
      <c r="DGU54" s="863"/>
      <c r="DGV54" s="863"/>
      <c r="DGW54" s="863"/>
      <c r="DGX54" s="863"/>
      <c r="DGY54" s="863"/>
      <c r="DGZ54" s="863"/>
      <c r="DHA54" s="863"/>
      <c r="DHB54" s="863"/>
      <c r="DHC54" s="863"/>
      <c r="DHD54" s="863"/>
      <c r="DHE54" s="863"/>
      <c r="DHF54" s="863"/>
      <c r="DHG54" s="863"/>
      <c r="DHH54" s="863"/>
      <c r="DHI54" s="863"/>
      <c r="DHJ54" s="863"/>
      <c r="DHK54" s="863"/>
      <c r="DHL54" s="863"/>
      <c r="DHM54" s="863"/>
      <c r="DHN54" s="863"/>
      <c r="DHO54" s="863"/>
      <c r="DHP54" s="863"/>
      <c r="DHQ54" s="863"/>
      <c r="DHR54" s="863"/>
      <c r="DHS54" s="863"/>
      <c r="DHT54" s="863"/>
      <c r="DHU54" s="863"/>
      <c r="DHV54" s="863"/>
      <c r="DHW54" s="863"/>
      <c r="DHX54" s="863"/>
      <c r="DHY54" s="863"/>
      <c r="DHZ54" s="863"/>
      <c r="DIA54" s="863"/>
      <c r="DIB54" s="863"/>
      <c r="DIC54" s="863"/>
      <c r="DID54" s="863"/>
      <c r="DIE54" s="863"/>
      <c r="DIF54" s="863"/>
      <c r="DIG54" s="863"/>
      <c r="DIH54" s="863"/>
      <c r="DII54" s="863"/>
      <c r="DIJ54" s="863"/>
      <c r="DIK54" s="863"/>
      <c r="DIL54" s="863"/>
      <c r="DIM54" s="863"/>
      <c r="DIN54" s="863"/>
      <c r="DIO54" s="863"/>
      <c r="DIP54" s="863"/>
      <c r="DIQ54" s="863"/>
      <c r="DIR54" s="863"/>
      <c r="DIS54" s="863"/>
      <c r="DIT54" s="863"/>
      <c r="DIU54" s="863"/>
      <c r="DIV54" s="863"/>
      <c r="DIW54" s="863"/>
      <c r="DIX54" s="863"/>
      <c r="DIY54" s="863"/>
      <c r="DIZ54" s="863"/>
      <c r="DJA54" s="863"/>
      <c r="DJB54" s="863"/>
      <c r="DJC54" s="863"/>
      <c r="DJD54" s="863"/>
      <c r="DJE54" s="863"/>
      <c r="DJF54" s="863"/>
      <c r="DJG54" s="863"/>
      <c r="DJH54" s="863"/>
      <c r="DJI54" s="863"/>
      <c r="DJJ54" s="863"/>
      <c r="DJK54" s="863"/>
      <c r="DJL54" s="863"/>
      <c r="DJM54" s="863"/>
      <c r="DJN54" s="863"/>
      <c r="DJO54" s="863"/>
      <c r="DJP54" s="863"/>
      <c r="DJQ54" s="863"/>
      <c r="DJR54" s="863"/>
      <c r="DJS54" s="863"/>
      <c r="DJT54" s="863"/>
      <c r="DJU54" s="863"/>
      <c r="DJV54" s="863"/>
      <c r="DJW54" s="863"/>
      <c r="DJX54" s="863"/>
      <c r="DJY54" s="863"/>
      <c r="DJZ54" s="863"/>
      <c r="DKA54" s="863"/>
      <c r="DKB54" s="863"/>
      <c r="DKC54" s="863"/>
      <c r="DKD54" s="863"/>
      <c r="DKE54" s="863"/>
      <c r="DKF54" s="863"/>
      <c r="DKG54" s="863"/>
      <c r="DKH54" s="863"/>
      <c r="DKI54" s="863"/>
      <c r="DKJ54" s="863"/>
      <c r="DKK54" s="863"/>
      <c r="DKL54" s="863"/>
      <c r="DKM54" s="863"/>
      <c r="DKN54" s="863"/>
      <c r="DKO54" s="863"/>
      <c r="DKP54" s="863"/>
      <c r="DKQ54" s="863"/>
      <c r="DKR54" s="863"/>
      <c r="DKS54" s="863"/>
      <c r="DKT54" s="863"/>
      <c r="DKU54" s="863"/>
      <c r="DKV54" s="863"/>
      <c r="DKW54" s="863"/>
      <c r="DKX54" s="863"/>
      <c r="DKY54" s="863"/>
      <c r="DKZ54" s="863"/>
      <c r="DLA54" s="863"/>
      <c r="DLB54" s="863"/>
      <c r="DLC54" s="863"/>
      <c r="DLD54" s="863"/>
      <c r="DLE54" s="863"/>
      <c r="DLF54" s="863"/>
      <c r="DLG54" s="863"/>
      <c r="DLH54" s="863"/>
      <c r="DLI54" s="863"/>
      <c r="DLJ54" s="863"/>
      <c r="DLK54" s="863"/>
      <c r="DLL54" s="863"/>
      <c r="DLM54" s="863"/>
      <c r="DLN54" s="863"/>
      <c r="DLO54" s="863"/>
      <c r="DLP54" s="863"/>
      <c r="DLQ54" s="863"/>
      <c r="DLR54" s="863"/>
      <c r="DLS54" s="863"/>
      <c r="DLT54" s="863"/>
      <c r="DLU54" s="863"/>
      <c r="DLV54" s="863"/>
      <c r="DLW54" s="863"/>
      <c r="DLX54" s="863"/>
      <c r="DLY54" s="863"/>
      <c r="DLZ54" s="863"/>
      <c r="DMA54" s="863"/>
      <c r="DMB54" s="863"/>
      <c r="DMC54" s="863"/>
      <c r="DMD54" s="863"/>
      <c r="DME54" s="863"/>
      <c r="DMF54" s="863"/>
      <c r="DMG54" s="863"/>
      <c r="DMH54" s="863"/>
      <c r="DMI54" s="863"/>
      <c r="DMJ54" s="863"/>
      <c r="DMK54" s="863"/>
      <c r="DML54" s="863"/>
      <c r="DMM54" s="863"/>
      <c r="DMN54" s="863"/>
      <c r="DMO54" s="863"/>
      <c r="DMP54" s="863"/>
      <c r="DMQ54" s="863"/>
      <c r="DMR54" s="863"/>
      <c r="DMS54" s="863"/>
      <c r="DMT54" s="863"/>
      <c r="DMU54" s="863"/>
      <c r="DMV54" s="863"/>
      <c r="DMW54" s="863"/>
      <c r="DMX54" s="863"/>
      <c r="DMY54" s="863"/>
      <c r="DMZ54" s="863"/>
      <c r="DNA54" s="863"/>
      <c r="DNB54" s="863"/>
      <c r="DNC54" s="863"/>
      <c r="DND54" s="863"/>
      <c r="DNE54" s="863"/>
      <c r="DNF54" s="863"/>
      <c r="DNG54" s="863"/>
      <c r="DNH54" s="863"/>
      <c r="DNI54" s="863"/>
      <c r="DNJ54" s="863"/>
      <c r="DNK54" s="863"/>
      <c r="DNL54" s="863"/>
      <c r="DNM54" s="863"/>
      <c r="DNN54" s="863"/>
      <c r="DNO54" s="863"/>
      <c r="DNP54" s="863"/>
      <c r="DNQ54" s="863"/>
      <c r="DNR54" s="863"/>
      <c r="DNS54" s="863"/>
      <c r="DNT54" s="863"/>
      <c r="DNU54" s="863"/>
      <c r="DNV54" s="863"/>
      <c r="DNW54" s="863"/>
      <c r="DNX54" s="863"/>
      <c r="DNY54" s="863"/>
      <c r="DNZ54" s="863"/>
      <c r="DOA54" s="863"/>
      <c r="DOB54" s="863"/>
      <c r="DOC54" s="863"/>
      <c r="DOD54" s="863"/>
      <c r="DOE54" s="863"/>
      <c r="DOF54" s="863"/>
      <c r="DOG54" s="863"/>
      <c r="DOH54" s="863"/>
      <c r="DOI54" s="863"/>
      <c r="DOJ54" s="863"/>
      <c r="DOK54" s="863"/>
      <c r="DOL54" s="863"/>
      <c r="DOM54" s="863"/>
      <c r="DON54" s="863"/>
      <c r="DOO54" s="863"/>
      <c r="DOP54" s="863"/>
      <c r="DOQ54" s="863"/>
      <c r="DOR54" s="863"/>
      <c r="DOS54" s="863"/>
      <c r="DOT54" s="863"/>
      <c r="DOU54" s="863"/>
      <c r="DOV54" s="863"/>
      <c r="DOW54" s="863"/>
      <c r="DOX54" s="863"/>
      <c r="DOY54" s="863"/>
      <c r="DOZ54" s="863"/>
      <c r="DPA54" s="863"/>
      <c r="DPB54" s="863"/>
      <c r="DPC54" s="863"/>
      <c r="DPD54" s="863"/>
      <c r="DPE54" s="863"/>
      <c r="DPF54" s="863"/>
      <c r="DPG54" s="863"/>
      <c r="DPH54" s="863"/>
      <c r="DPI54" s="863"/>
      <c r="DPJ54" s="863"/>
      <c r="DPK54" s="863"/>
      <c r="DPL54" s="863"/>
      <c r="DPM54" s="863"/>
      <c r="DPN54" s="863"/>
      <c r="DPO54" s="863"/>
      <c r="DPP54" s="863"/>
      <c r="DPQ54" s="863"/>
      <c r="DPR54" s="863"/>
      <c r="DPS54" s="863"/>
      <c r="DPT54" s="863"/>
      <c r="DPU54" s="863"/>
      <c r="DPV54" s="863"/>
      <c r="DPW54" s="863"/>
      <c r="DPX54" s="863"/>
      <c r="DPY54" s="863"/>
      <c r="DPZ54" s="863"/>
      <c r="DQA54" s="863"/>
      <c r="DQB54" s="863"/>
      <c r="DQC54" s="863"/>
      <c r="DQD54" s="863"/>
      <c r="DQE54" s="863"/>
      <c r="DQF54" s="863"/>
      <c r="DQG54" s="863"/>
      <c r="DQH54" s="863"/>
      <c r="DQI54" s="863"/>
      <c r="DQJ54" s="863"/>
      <c r="DQK54" s="863"/>
      <c r="DQL54" s="863"/>
      <c r="DQM54" s="863"/>
      <c r="DQN54" s="863"/>
      <c r="DQO54" s="863"/>
      <c r="DQP54" s="863"/>
      <c r="DQQ54" s="863"/>
      <c r="DQR54" s="863"/>
      <c r="DQS54" s="863"/>
      <c r="DQT54" s="863"/>
      <c r="DQU54" s="863"/>
      <c r="DQV54" s="863"/>
      <c r="DQW54" s="863"/>
      <c r="DQX54" s="863"/>
      <c r="DQY54" s="863"/>
      <c r="DQZ54" s="863"/>
      <c r="DRA54" s="863"/>
      <c r="DRB54" s="863"/>
      <c r="DRC54" s="863"/>
      <c r="DRD54" s="863"/>
      <c r="DRE54" s="863"/>
      <c r="DRF54" s="863"/>
      <c r="DRG54" s="863"/>
      <c r="DRH54" s="863"/>
      <c r="DRI54" s="863"/>
      <c r="DRJ54" s="863"/>
      <c r="DRK54" s="863"/>
      <c r="DRL54" s="863"/>
      <c r="DRM54" s="863"/>
      <c r="DRN54" s="863"/>
      <c r="DRO54" s="863"/>
      <c r="DRP54" s="863"/>
      <c r="DRQ54" s="863"/>
      <c r="DRR54" s="863"/>
      <c r="DRS54" s="863"/>
      <c r="DRT54" s="863"/>
      <c r="DRU54" s="863"/>
      <c r="DRV54" s="863"/>
      <c r="DRW54" s="863"/>
      <c r="DRX54" s="863"/>
      <c r="DRY54" s="863"/>
      <c r="DRZ54" s="863"/>
      <c r="DSA54" s="863"/>
      <c r="DSB54" s="863"/>
      <c r="DSC54" s="863"/>
      <c r="DSD54" s="863"/>
      <c r="DSE54" s="863"/>
      <c r="DSF54" s="863"/>
      <c r="DSG54" s="863"/>
      <c r="DSH54" s="863"/>
      <c r="DSI54" s="863"/>
      <c r="DSJ54" s="863"/>
      <c r="DSK54" s="863"/>
      <c r="DSL54" s="863"/>
      <c r="DSM54" s="863"/>
      <c r="DSN54" s="863"/>
      <c r="DSO54" s="863"/>
      <c r="DSP54" s="863"/>
      <c r="DSQ54" s="863"/>
      <c r="DSR54" s="863"/>
      <c r="DSS54" s="863"/>
      <c r="DST54" s="863"/>
      <c r="DSU54" s="863"/>
      <c r="DSV54" s="863"/>
      <c r="DSW54" s="863"/>
      <c r="DSX54" s="863"/>
      <c r="DSY54" s="863"/>
      <c r="DSZ54" s="863"/>
      <c r="DTA54" s="863"/>
      <c r="DTB54" s="863"/>
      <c r="DTC54" s="863"/>
      <c r="DTD54" s="863"/>
      <c r="DTE54" s="863"/>
      <c r="DTF54" s="863"/>
      <c r="DTG54" s="863"/>
      <c r="DTH54" s="863"/>
      <c r="DTI54" s="863"/>
      <c r="DTJ54" s="863"/>
      <c r="DTK54" s="863"/>
      <c r="DTL54" s="863"/>
      <c r="DTM54" s="863"/>
      <c r="DTN54" s="863"/>
      <c r="DTO54" s="863"/>
      <c r="DTP54" s="863"/>
      <c r="DTQ54" s="863"/>
      <c r="DTR54" s="863"/>
      <c r="DTS54" s="863"/>
      <c r="DTT54" s="863"/>
      <c r="DTU54" s="863"/>
      <c r="DTV54" s="863"/>
      <c r="DTW54" s="863"/>
      <c r="DTX54" s="863"/>
      <c r="DTY54" s="863"/>
      <c r="DTZ54" s="863"/>
      <c r="DUA54" s="863"/>
      <c r="DUB54" s="863"/>
      <c r="DUC54" s="863"/>
      <c r="DUD54" s="863"/>
      <c r="DUE54" s="863"/>
      <c r="DUF54" s="863"/>
      <c r="DUG54" s="863"/>
      <c r="DUH54" s="863"/>
      <c r="DUI54" s="863"/>
      <c r="DUJ54" s="863"/>
      <c r="DUK54" s="863"/>
      <c r="DUL54" s="863"/>
      <c r="DUM54" s="863"/>
      <c r="DUN54" s="863"/>
      <c r="DUO54" s="863"/>
      <c r="DUP54" s="863"/>
      <c r="DUQ54" s="863"/>
      <c r="DUR54" s="863"/>
      <c r="DUS54" s="863"/>
      <c r="DUT54" s="863"/>
      <c r="DUU54" s="863"/>
      <c r="DUV54" s="863"/>
      <c r="DUW54" s="863"/>
      <c r="DUX54" s="863"/>
      <c r="DUY54" s="863"/>
      <c r="DUZ54" s="863"/>
      <c r="DVA54" s="863"/>
      <c r="DVB54" s="863"/>
      <c r="DVC54" s="863"/>
      <c r="DVD54" s="863"/>
      <c r="DVE54" s="863"/>
      <c r="DVF54" s="863"/>
      <c r="DVG54" s="863"/>
      <c r="DVH54" s="863"/>
      <c r="DVI54" s="863"/>
      <c r="DVJ54" s="863"/>
      <c r="DVK54" s="863"/>
      <c r="DVL54" s="863"/>
      <c r="DVM54" s="863"/>
      <c r="DVN54" s="863"/>
      <c r="DVO54" s="863"/>
      <c r="DVP54" s="863"/>
      <c r="DVQ54" s="863"/>
      <c r="DVR54" s="863"/>
      <c r="DVS54" s="863"/>
      <c r="DVT54" s="863"/>
      <c r="DVU54" s="863"/>
      <c r="DVV54" s="863"/>
      <c r="DVW54" s="863"/>
      <c r="DVX54" s="863"/>
      <c r="DVY54" s="863"/>
      <c r="DVZ54" s="863"/>
      <c r="DWA54" s="863"/>
      <c r="DWB54" s="863"/>
      <c r="DWC54" s="863"/>
      <c r="DWD54" s="863"/>
      <c r="DWE54" s="863"/>
      <c r="DWF54" s="863"/>
      <c r="DWG54" s="863"/>
      <c r="DWH54" s="863"/>
      <c r="DWI54" s="863"/>
      <c r="DWJ54" s="863"/>
      <c r="DWK54" s="863"/>
      <c r="DWL54" s="863"/>
      <c r="DWM54" s="863"/>
      <c r="DWN54" s="863"/>
      <c r="DWO54" s="863"/>
      <c r="DWP54" s="863"/>
      <c r="DWQ54" s="863"/>
      <c r="DWR54" s="863"/>
      <c r="DWS54" s="863"/>
      <c r="DWT54" s="863"/>
      <c r="DWU54" s="863"/>
      <c r="DWV54" s="863"/>
      <c r="DWW54" s="863"/>
      <c r="DWX54" s="863"/>
      <c r="DWY54" s="863"/>
      <c r="DWZ54" s="863"/>
      <c r="DXA54" s="863"/>
      <c r="DXB54" s="863"/>
      <c r="DXC54" s="863"/>
      <c r="DXD54" s="863"/>
      <c r="DXE54" s="863"/>
      <c r="DXF54" s="863"/>
      <c r="DXG54" s="863"/>
      <c r="DXH54" s="863"/>
      <c r="DXI54" s="863"/>
      <c r="DXJ54" s="863"/>
      <c r="DXK54" s="863"/>
      <c r="DXL54" s="863"/>
      <c r="DXM54" s="863"/>
      <c r="DXN54" s="863"/>
      <c r="DXO54" s="863"/>
      <c r="DXP54" s="863"/>
      <c r="DXQ54" s="863"/>
      <c r="DXR54" s="863"/>
      <c r="DXS54" s="863"/>
      <c r="DXT54" s="863"/>
      <c r="DXU54" s="863"/>
      <c r="DXV54" s="863"/>
      <c r="DXW54" s="863"/>
      <c r="DXX54" s="863"/>
      <c r="DXY54" s="863"/>
      <c r="DXZ54" s="863"/>
      <c r="DYA54" s="863"/>
      <c r="DYB54" s="863"/>
      <c r="DYC54" s="863"/>
      <c r="DYD54" s="863"/>
      <c r="DYE54" s="863"/>
      <c r="DYF54" s="863"/>
      <c r="DYG54" s="863"/>
      <c r="DYH54" s="863"/>
      <c r="DYI54" s="863"/>
      <c r="DYJ54" s="863"/>
      <c r="DYK54" s="863"/>
      <c r="DYL54" s="863"/>
      <c r="DYM54" s="863"/>
      <c r="DYN54" s="863"/>
      <c r="DYO54" s="863"/>
      <c r="DYP54" s="863"/>
      <c r="DYQ54" s="863"/>
      <c r="DYR54" s="863"/>
      <c r="DYS54" s="863"/>
      <c r="DYT54" s="863"/>
      <c r="DYU54" s="863"/>
      <c r="DYV54" s="863"/>
      <c r="DYW54" s="863"/>
      <c r="DYX54" s="863"/>
      <c r="DYY54" s="863"/>
      <c r="DYZ54" s="863"/>
      <c r="DZA54" s="863"/>
      <c r="DZB54" s="863"/>
      <c r="DZC54" s="863"/>
      <c r="DZD54" s="863"/>
      <c r="DZE54" s="863"/>
      <c r="DZF54" s="863"/>
      <c r="DZG54" s="863"/>
      <c r="DZH54" s="863"/>
      <c r="DZI54" s="863"/>
      <c r="DZJ54" s="863"/>
      <c r="DZK54" s="863"/>
      <c r="DZL54" s="863"/>
      <c r="DZM54" s="863"/>
      <c r="DZN54" s="863"/>
      <c r="DZO54" s="863"/>
      <c r="DZP54" s="863"/>
      <c r="DZQ54" s="863"/>
      <c r="DZR54" s="863"/>
      <c r="DZS54" s="863"/>
      <c r="DZT54" s="863"/>
      <c r="DZU54" s="863"/>
      <c r="DZV54" s="863"/>
      <c r="DZW54" s="863"/>
      <c r="DZX54" s="863"/>
      <c r="DZY54" s="863"/>
      <c r="DZZ54" s="863"/>
      <c r="EAA54" s="863"/>
      <c r="EAB54" s="863"/>
      <c r="EAC54" s="863"/>
      <c r="EAD54" s="863"/>
      <c r="EAE54" s="863"/>
      <c r="EAF54" s="863"/>
      <c r="EAG54" s="863"/>
      <c r="EAH54" s="863"/>
      <c r="EAI54" s="863"/>
      <c r="EAJ54" s="863"/>
      <c r="EAK54" s="863"/>
      <c r="EAL54" s="863"/>
      <c r="EAM54" s="863"/>
      <c r="EAN54" s="863"/>
      <c r="EAO54" s="863"/>
      <c r="EAP54" s="863"/>
      <c r="EAQ54" s="863"/>
      <c r="EAR54" s="863"/>
      <c r="EAS54" s="863"/>
      <c r="EAT54" s="863"/>
      <c r="EAU54" s="863"/>
      <c r="EAV54" s="863"/>
      <c r="EAW54" s="863"/>
      <c r="EAX54" s="863"/>
      <c r="EAY54" s="863"/>
      <c r="EAZ54" s="863"/>
      <c r="EBA54" s="863"/>
      <c r="EBB54" s="863"/>
      <c r="EBC54" s="863"/>
      <c r="EBD54" s="863"/>
      <c r="EBE54" s="863"/>
      <c r="EBF54" s="863"/>
      <c r="EBG54" s="863"/>
      <c r="EBH54" s="863"/>
      <c r="EBI54" s="863"/>
      <c r="EBJ54" s="863"/>
      <c r="EBK54" s="863"/>
      <c r="EBL54" s="863"/>
      <c r="EBM54" s="863"/>
      <c r="EBN54" s="863"/>
      <c r="EBO54" s="863"/>
      <c r="EBP54" s="863"/>
      <c r="EBQ54" s="863"/>
      <c r="EBR54" s="863"/>
      <c r="EBS54" s="863"/>
      <c r="EBT54" s="863"/>
      <c r="EBU54" s="863"/>
      <c r="EBV54" s="863"/>
      <c r="EBW54" s="863"/>
      <c r="EBX54" s="863"/>
      <c r="EBY54" s="863"/>
      <c r="EBZ54" s="863"/>
      <c r="ECA54" s="863"/>
      <c r="ECB54" s="863"/>
      <c r="ECC54" s="863"/>
      <c r="ECD54" s="863"/>
      <c r="ECE54" s="863"/>
      <c r="ECF54" s="863"/>
      <c r="ECG54" s="863"/>
      <c r="ECH54" s="863"/>
      <c r="ECI54" s="863"/>
      <c r="ECJ54" s="863"/>
      <c r="ECK54" s="863"/>
      <c r="ECL54" s="863"/>
      <c r="ECM54" s="863"/>
      <c r="ECN54" s="863"/>
      <c r="ECO54" s="863"/>
      <c r="ECP54" s="863"/>
      <c r="ECQ54" s="863"/>
      <c r="ECR54" s="863"/>
      <c r="ECS54" s="863"/>
      <c r="ECT54" s="863"/>
      <c r="ECU54" s="863"/>
      <c r="ECV54" s="863"/>
      <c r="ECW54" s="863"/>
      <c r="ECX54" s="863"/>
      <c r="ECY54" s="863"/>
      <c r="ECZ54" s="863"/>
      <c r="EDA54" s="863"/>
      <c r="EDB54" s="863"/>
      <c r="EDC54" s="863"/>
      <c r="EDD54" s="863"/>
      <c r="EDE54" s="863"/>
      <c r="EDF54" s="863"/>
      <c r="EDG54" s="863"/>
      <c r="EDH54" s="863"/>
      <c r="EDI54" s="863"/>
      <c r="EDJ54" s="863"/>
      <c r="EDK54" s="863"/>
      <c r="EDL54" s="863"/>
      <c r="EDM54" s="863"/>
      <c r="EDN54" s="863"/>
      <c r="EDO54" s="863"/>
      <c r="EDP54" s="863"/>
      <c r="EDQ54" s="863"/>
      <c r="EDR54" s="863"/>
      <c r="EDS54" s="863"/>
      <c r="EDT54" s="863"/>
      <c r="EDU54" s="863"/>
      <c r="EDV54" s="863"/>
      <c r="EDW54" s="863"/>
      <c r="EDX54" s="863"/>
      <c r="EDY54" s="863"/>
      <c r="EDZ54" s="863"/>
      <c r="EEA54" s="863"/>
      <c r="EEB54" s="863"/>
      <c r="EEC54" s="863"/>
      <c r="EED54" s="863"/>
      <c r="EEE54" s="863"/>
      <c r="EEF54" s="863"/>
      <c r="EEG54" s="863"/>
      <c r="EEH54" s="863"/>
      <c r="EEI54" s="863"/>
      <c r="EEJ54" s="863"/>
      <c r="EEK54" s="863"/>
      <c r="EEL54" s="863"/>
      <c r="EEM54" s="863"/>
      <c r="EEN54" s="863"/>
      <c r="EEO54" s="863"/>
      <c r="EEP54" s="863"/>
      <c r="EEQ54" s="863"/>
      <c r="EER54" s="863"/>
      <c r="EES54" s="863"/>
      <c r="EET54" s="863"/>
      <c r="EEU54" s="863"/>
      <c r="EEV54" s="863"/>
      <c r="EEW54" s="863"/>
      <c r="EEX54" s="863"/>
      <c r="EEY54" s="863"/>
      <c r="EEZ54" s="863"/>
      <c r="EFA54" s="863"/>
      <c r="EFB54" s="863"/>
      <c r="EFC54" s="863"/>
      <c r="EFD54" s="863"/>
      <c r="EFE54" s="863"/>
      <c r="EFF54" s="863"/>
      <c r="EFG54" s="863"/>
      <c r="EFH54" s="863"/>
      <c r="EFI54" s="863"/>
      <c r="EFJ54" s="863"/>
      <c r="EFK54" s="863"/>
      <c r="EFL54" s="863"/>
      <c r="EFM54" s="863"/>
      <c r="EFN54" s="863"/>
      <c r="EFO54" s="863"/>
      <c r="EFP54" s="863"/>
      <c r="EFQ54" s="863"/>
      <c r="EFR54" s="863"/>
      <c r="EFS54" s="863"/>
      <c r="EFT54" s="863"/>
      <c r="EFU54" s="863"/>
      <c r="EFV54" s="863"/>
      <c r="EFW54" s="863"/>
      <c r="EFX54" s="863"/>
      <c r="EFY54" s="863"/>
      <c r="EFZ54" s="863"/>
      <c r="EGA54" s="863"/>
      <c r="EGB54" s="863"/>
      <c r="EGC54" s="863"/>
      <c r="EGD54" s="863"/>
      <c r="EGE54" s="863"/>
      <c r="EGF54" s="863"/>
      <c r="EGG54" s="863"/>
      <c r="EGH54" s="863"/>
      <c r="EGI54" s="863"/>
      <c r="EGJ54" s="863"/>
      <c r="EGK54" s="863"/>
      <c r="EGL54" s="863"/>
      <c r="EGM54" s="863"/>
      <c r="EGN54" s="863"/>
      <c r="EGO54" s="863"/>
      <c r="EGP54" s="863"/>
      <c r="EGQ54" s="863"/>
      <c r="EGR54" s="863"/>
      <c r="EGS54" s="863"/>
      <c r="EGT54" s="863"/>
      <c r="EGU54" s="863"/>
      <c r="EGV54" s="863"/>
      <c r="EGW54" s="863"/>
      <c r="EGX54" s="863"/>
      <c r="EGY54" s="863"/>
      <c r="EGZ54" s="863"/>
      <c r="EHA54" s="863"/>
      <c r="EHB54" s="863"/>
      <c r="EHC54" s="863"/>
      <c r="EHD54" s="863"/>
      <c r="EHE54" s="863"/>
      <c r="EHF54" s="863"/>
      <c r="EHG54" s="863"/>
      <c r="EHH54" s="863"/>
      <c r="EHI54" s="863"/>
      <c r="EHJ54" s="863"/>
      <c r="EHK54" s="863"/>
      <c r="EHL54" s="863"/>
      <c r="EHM54" s="863"/>
      <c r="EHN54" s="863"/>
      <c r="EHO54" s="863"/>
      <c r="EHP54" s="863"/>
      <c r="EHQ54" s="863"/>
      <c r="EHR54" s="863"/>
      <c r="EHS54" s="863"/>
      <c r="EHT54" s="863"/>
      <c r="EHU54" s="863"/>
      <c r="EHV54" s="863"/>
      <c r="EHW54" s="863"/>
      <c r="EHX54" s="863"/>
      <c r="EHY54" s="863"/>
      <c r="EHZ54" s="863"/>
      <c r="EIA54" s="863"/>
      <c r="EIB54" s="863"/>
      <c r="EIC54" s="863"/>
      <c r="EID54" s="863"/>
      <c r="EIE54" s="863"/>
      <c r="EIF54" s="863"/>
      <c r="EIG54" s="863"/>
      <c r="EIH54" s="863"/>
      <c r="EII54" s="863"/>
      <c r="EIJ54" s="863"/>
      <c r="EIK54" s="863"/>
      <c r="EIL54" s="863"/>
      <c r="EIM54" s="863"/>
      <c r="EIN54" s="863"/>
      <c r="EIO54" s="863"/>
      <c r="EIP54" s="863"/>
      <c r="EIQ54" s="863"/>
      <c r="EIR54" s="863"/>
      <c r="EIS54" s="863"/>
      <c r="EIT54" s="863"/>
      <c r="EIU54" s="863"/>
      <c r="EIV54" s="863"/>
      <c r="EIW54" s="863"/>
      <c r="EIX54" s="863"/>
      <c r="EIY54" s="863"/>
      <c r="EIZ54" s="863"/>
      <c r="EJA54" s="863"/>
      <c r="EJB54" s="863"/>
      <c r="EJC54" s="863"/>
      <c r="EJD54" s="863"/>
      <c r="EJE54" s="863"/>
      <c r="EJF54" s="863"/>
      <c r="EJG54" s="863"/>
      <c r="EJH54" s="863"/>
      <c r="EJI54" s="863"/>
      <c r="EJJ54" s="863"/>
      <c r="EJK54" s="863"/>
      <c r="EJL54" s="863"/>
      <c r="EJM54" s="863"/>
      <c r="EJN54" s="863"/>
      <c r="EJO54" s="863"/>
      <c r="EJP54" s="863"/>
      <c r="EJQ54" s="863"/>
      <c r="EJR54" s="863"/>
      <c r="EJS54" s="863"/>
      <c r="EJT54" s="863"/>
      <c r="EJU54" s="863"/>
      <c r="EJV54" s="863"/>
      <c r="EJW54" s="863"/>
      <c r="EJX54" s="863"/>
      <c r="EJY54" s="863"/>
      <c r="EJZ54" s="863"/>
      <c r="EKA54" s="863"/>
      <c r="EKB54" s="863"/>
      <c r="EKC54" s="863"/>
      <c r="EKD54" s="863"/>
      <c r="EKE54" s="863"/>
      <c r="EKF54" s="863"/>
      <c r="EKG54" s="863"/>
      <c r="EKH54" s="863"/>
      <c r="EKI54" s="863"/>
      <c r="EKJ54" s="863"/>
      <c r="EKK54" s="863"/>
      <c r="EKL54" s="863"/>
      <c r="EKM54" s="863"/>
      <c r="EKN54" s="863"/>
      <c r="EKO54" s="863"/>
      <c r="EKP54" s="863"/>
      <c r="EKQ54" s="863"/>
      <c r="EKR54" s="863"/>
      <c r="EKS54" s="863"/>
      <c r="EKT54" s="863"/>
      <c r="EKU54" s="863"/>
      <c r="EKV54" s="863"/>
      <c r="EKW54" s="863"/>
      <c r="EKX54" s="863"/>
      <c r="EKY54" s="863"/>
      <c r="EKZ54" s="863"/>
      <c r="ELA54" s="863"/>
      <c r="ELB54" s="863"/>
      <c r="ELC54" s="863"/>
      <c r="ELD54" s="863"/>
      <c r="ELE54" s="863"/>
      <c r="ELF54" s="863"/>
      <c r="ELG54" s="863"/>
      <c r="ELH54" s="863"/>
      <c r="ELI54" s="863"/>
      <c r="ELJ54" s="863"/>
      <c r="ELK54" s="863"/>
      <c r="ELL54" s="863"/>
      <c r="ELM54" s="863"/>
      <c r="ELN54" s="863"/>
      <c r="ELO54" s="863"/>
      <c r="ELP54" s="863"/>
      <c r="ELQ54" s="863"/>
      <c r="ELR54" s="863"/>
      <c r="ELS54" s="863"/>
      <c r="ELT54" s="863"/>
      <c r="ELU54" s="863"/>
      <c r="ELV54" s="863"/>
      <c r="ELW54" s="863"/>
      <c r="ELX54" s="863"/>
      <c r="ELY54" s="863"/>
      <c r="ELZ54" s="863"/>
      <c r="EMA54" s="863"/>
      <c r="EMB54" s="863"/>
      <c r="EMC54" s="863"/>
      <c r="EMD54" s="863"/>
      <c r="EME54" s="863"/>
      <c r="EMF54" s="863"/>
      <c r="EMG54" s="863"/>
      <c r="EMH54" s="863"/>
      <c r="EMI54" s="863"/>
      <c r="EMJ54" s="863"/>
      <c r="EMK54" s="863"/>
      <c r="EML54" s="863"/>
      <c r="EMM54" s="863"/>
      <c r="EMN54" s="863"/>
      <c r="EMO54" s="863"/>
      <c r="EMP54" s="863"/>
      <c r="EMQ54" s="863"/>
      <c r="EMR54" s="863"/>
      <c r="EMS54" s="863"/>
      <c r="EMT54" s="863"/>
      <c r="EMU54" s="863"/>
      <c r="EMV54" s="863"/>
      <c r="EMW54" s="863"/>
      <c r="EMX54" s="863"/>
      <c r="EMY54" s="863"/>
      <c r="EMZ54" s="863"/>
      <c r="ENA54" s="863"/>
      <c r="ENB54" s="863"/>
      <c r="ENC54" s="863"/>
      <c r="END54" s="863"/>
      <c r="ENE54" s="863"/>
      <c r="ENF54" s="863"/>
      <c r="ENG54" s="863"/>
      <c r="ENH54" s="863"/>
      <c r="ENI54" s="863"/>
      <c r="ENJ54" s="863"/>
      <c r="ENK54" s="863"/>
      <c r="ENL54" s="863"/>
      <c r="ENM54" s="863"/>
      <c r="ENN54" s="863"/>
      <c r="ENO54" s="863"/>
      <c r="ENP54" s="863"/>
      <c r="ENQ54" s="863"/>
      <c r="ENR54" s="863"/>
      <c r="ENS54" s="863"/>
      <c r="ENT54" s="863"/>
      <c r="ENU54" s="863"/>
      <c r="ENV54" s="863"/>
      <c r="ENW54" s="863"/>
      <c r="ENX54" s="863"/>
      <c r="ENY54" s="863"/>
      <c r="ENZ54" s="863"/>
      <c r="EOA54" s="863"/>
      <c r="EOB54" s="863"/>
      <c r="EOC54" s="863"/>
      <c r="EOD54" s="863"/>
      <c r="EOE54" s="863"/>
      <c r="EOF54" s="863"/>
      <c r="EOG54" s="863"/>
      <c r="EOH54" s="863"/>
      <c r="EOI54" s="863"/>
      <c r="EOJ54" s="863"/>
      <c r="EOK54" s="863"/>
      <c r="EOL54" s="863"/>
      <c r="EOM54" s="863"/>
      <c r="EON54" s="863"/>
      <c r="EOO54" s="863"/>
      <c r="EOP54" s="863"/>
      <c r="EOQ54" s="863"/>
      <c r="EOR54" s="863"/>
      <c r="EOS54" s="863"/>
      <c r="EOT54" s="863"/>
      <c r="EOU54" s="863"/>
      <c r="EOV54" s="863"/>
      <c r="EOW54" s="863"/>
      <c r="EOX54" s="863"/>
      <c r="EOY54" s="863"/>
      <c r="EOZ54" s="863"/>
      <c r="EPA54" s="863"/>
      <c r="EPB54" s="863"/>
      <c r="EPC54" s="863"/>
      <c r="EPD54" s="863"/>
      <c r="EPE54" s="863"/>
      <c r="EPF54" s="863"/>
      <c r="EPG54" s="863"/>
      <c r="EPH54" s="863"/>
      <c r="EPI54" s="863"/>
      <c r="EPJ54" s="863"/>
      <c r="EPK54" s="863"/>
      <c r="EPL54" s="863"/>
      <c r="EPM54" s="863"/>
      <c r="EPN54" s="863"/>
      <c r="EPO54" s="863"/>
      <c r="EPP54" s="863"/>
      <c r="EPQ54" s="863"/>
      <c r="EPR54" s="863"/>
      <c r="EPS54" s="863"/>
      <c r="EPT54" s="863"/>
      <c r="EPU54" s="863"/>
      <c r="EPV54" s="863"/>
      <c r="EPW54" s="863"/>
      <c r="EPX54" s="863"/>
      <c r="EPY54" s="863"/>
      <c r="EPZ54" s="863"/>
      <c r="EQA54" s="863"/>
      <c r="EQB54" s="863"/>
      <c r="EQC54" s="863"/>
      <c r="EQD54" s="863"/>
      <c r="EQE54" s="863"/>
      <c r="EQF54" s="863"/>
      <c r="EQG54" s="863"/>
      <c r="EQH54" s="863"/>
      <c r="EQI54" s="863"/>
      <c r="EQJ54" s="863"/>
      <c r="EQK54" s="863"/>
      <c r="EQL54" s="863"/>
      <c r="EQM54" s="863"/>
      <c r="EQN54" s="863"/>
      <c r="EQO54" s="863"/>
      <c r="EQP54" s="863"/>
      <c r="EQQ54" s="863"/>
      <c r="EQR54" s="863"/>
      <c r="EQS54" s="863"/>
      <c r="EQT54" s="863"/>
      <c r="EQU54" s="863"/>
      <c r="EQV54" s="863"/>
      <c r="EQW54" s="863"/>
      <c r="EQX54" s="863"/>
      <c r="EQY54" s="863"/>
      <c r="EQZ54" s="863"/>
      <c r="ERA54" s="863"/>
      <c r="ERB54" s="863"/>
      <c r="ERC54" s="863"/>
      <c r="ERD54" s="863"/>
      <c r="ERE54" s="863"/>
      <c r="ERF54" s="863"/>
      <c r="ERG54" s="863"/>
      <c r="ERH54" s="863"/>
      <c r="ERI54" s="863"/>
      <c r="ERJ54" s="863"/>
      <c r="ERK54" s="863"/>
      <c r="ERL54" s="863"/>
      <c r="ERM54" s="863"/>
      <c r="ERN54" s="863"/>
      <c r="ERO54" s="863"/>
      <c r="ERP54" s="863"/>
      <c r="ERQ54" s="863"/>
      <c r="ERR54" s="863"/>
      <c r="ERS54" s="863"/>
      <c r="ERT54" s="863"/>
      <c r="ERU54" s="863"/>
      <c r="ERV54" s="863"/>
      <c r="ERW54" s="863"/>
      <c r="ERX54" s="863"/>
      <c r="ERY54" s="863"/>
      <c r="ERZ54" s="863"/>
      <c r="ESA54" s="863"/>
      <c r="ESB54" s="863"/>
      <c r="ESC54" s="863"/>
      <c r="ESD54" s="863"/>
      <c r="ESE54" s="863"/>
      <c r="ESF54" s="863"/>
      <c r="ESG54" s="863"/>
      <c r="ESH54" s="863"/>
      <c r="ESI54" s="863"/>
      <c r="ESJ54" s="863"/>
      <c r="ESK54" s="863"/>
      <c r="ESL54" s="863"/>
      <c r="ESM54" s="863"/>
      <c r="ESN54" s="863"/>
      <c r="ESO54" s="863"/>
      <c r="ESP54" s="863"/>
      <c r="ESQ54" s="863"/>
      <c r="ESR54" s="863"/>
      <c r="ESS54" s="863"/>
      <c r="EST54" s="863"/>
      <c r="ESU54" s="863"/>
      <c r="ESV54" s="863"/>
      <c r="ESW54" s="863"/>
      <c r="ESX54" s="863"/>
      <c r="ESY54" s="863"/>
      <c r="ESZ54" s="863"/>
      <c r="ETA54" s="863"/>
      <c r="ETB54" s="863"/>
      <c r="ETC54" s="863"/>
      <c r="ETD54" s="863"/>
      <c r="ETE54" s="863"/>
      <c r="ETF54" s="863"/>
      <c r="ETG54" s="863"/>
      <c r="ETH54" s="863"/>
      <c r="ETI54" s="863"/>
      <c r="ETJ54" s="863"/>
      <c r="ETK54" s="863"/>
      <c r="ETL54" s="863"/>
      <c r="ETM54" s="863"/>
      <c r="ETN54" s="863"/>
      <c r="ETO54" s="863"/>
      <c r="ETP54" s="863"/>
      <c r="ETQ54" s="863"/>
      <c r="ETR54" s="863"/>
      <c r="ETS54" s="863"/>
      <c r="ETT54" s="863"/>
      <c r="ETU54" s="863"/>
      <c r="ETV54" s="863"/>
      <c r="ETW54" s="863"/>
      <c r="ETX54" s="863"/>
      <c r="ETY54" s="863"/>
      <c r="ETZ54" s="863"/>
      <c r="EUA54" s="863"/>
      <c r="EUB54" s="863"/>
      <c r="EUC54" s="863"/>
      <c r="EUD54" s="863"/>
      <c r="EUE54" s="863"/>
      <c r="EUF54" s="863"/>
      <c r="EUG54" s="863"/>
      <c r="EUH54" s="863"/>
      <c r="EUI54" s="863"/>
      <c r="EUJ54" s="863"/>
      <c r="EUK54" s="863"/>
      <c r="EUL54" s="863"/>
      <c r="EUM54" s="863"/>
      <c r="EUN54" s="863"/>
      <c r="EUO54" s="863"/>
      <c r="EUP54" s="863"/>
      <c r="EUQ54" s="863"/>
      <c r="EUR54" s="863"/>
      <c r="EUS54" s="863"/>
      <c r="EUT54" s="863"/>
      <c r="EUU54" s="863"/>
      <c r="EUV54" s="863"/>
      <c r="EUW54" s="863"/>
      <c r="EUX54" s="863"/>
      <c r="EUY54" s="863"/>
      <c r="EUZ54" s="863"/>
      <c r="EVA54" s="863"/>
      <c r="EVB54" s="863"/>
      <c r="EVC54" s="863"/>
      <c r="EVD54" s="863"/>
      <c r="EVE54" s="863"/>
      <c r="EVF54" s="863"/>
      <c r="EVG54" s="863"/>
      <c r="EVH54" s="863"/>
      <c r="EVI54" s="863"/>
      <c r="EVJ54" s="863"/>
      <c r="EVK54" s="863"/>
      <c r="EVL54" s="863"/>
      <c r="EVM54" s="863"/>
      <c r="EVN54" s="863"/>
      <c r="EVO54" s="863"/>
      <c r="EVP54" s="863"/>
      <c r="EVQ54" s="863"/>
      <c r="EVR54" s="863"/>
      <c r="EVS54" s="863"/>
      <c r="EVT54" s="863"/>
      <c r="EVU54" s="863"/>
      <c r="EVV54" s="863"/>
      <c r="EVW54" s="863"/>
      <c r="EVX54" s="863"/>
      <c r="EVY54" s="863"/>
      <c r="EVZ54" s="863"/>
      <c r="EWA54" s="863"/>
      <c r="EWB54" s="863"/>
      <c r="EWC54" s="863"/>
      <c r="EWD54" s="863"/>
      <c r="EWE54" s="863"/>
      <c r="EWF54" s="863"/>
      <c r="EWG54" s="863"/>
      <c r="EWH54" s="863"/>
      <c r="EWI54" s="863"/>
      <c r="EWJ54" s="863"/>
      <c r="EWK54" s="863"/>
      <c r="EWL54" s="863"/>
      <c r="EWM54" s="863"/>
      <c r="EWN54" s="863"/>
      <c r="EWO54" s="863"/>
      <c r="EWP54" s="863"/>
      <c r="EWQ54" s="863"/>
      <c r="EWR54" s="863"/>
      <c r="EWS54" s="863"/>
      <c r="EWT54" s="863"/>
      <c r="EWU54" s="863"/>
      <c r="EWV54" s="863"/>
      <c r="EWW54" s="863"/>
      <c r="EWX54" s="863"/>
      <c r="EWY54" s="863"/>
      <c r="EWZ54" s="863"/>
      <c r="EXA54" s="863"/>
      <c r="EXB54" s="863"/>
      <c r="EXC54" s="863"/>
      <c r="EXD54" s="863"/>
      <c r="EXE54" s="863"/>
      <c r="EXF54" s="863"/>
      <c r="EXG54" s="863"/>
      <c r="EXH54" s="863"/>
      <c r="EXI54" s="863"/>
      <c r="EXJ54" s="863"/>
      <c r="EXK54" s="863"/>
      <c r="EXL54" s="863"/>
      <c r="EXM54" s="863"/>
      <c r="EXN54" s="863"/>
      <c r="EXO54" s="863"/>
      <c r="EXP54" s="863"/>
      <c r="EXQ54" s="863"/>
      <c r="EXR54" s="863"/>
      <c r="EXS54" s="863"/>
      <c r="EXT54" s="863"/>
      <c r="EXU54" s="863"/>
      <c r="EXV54" s="863"/>
      <c r="EXW54" s="863"/>
      <c r="EXX54" s="863"/>
      <c r="EXY54" s="863"/>
      <c r="EXZ54" s="863"/>
      <c r="EYA54" s="863"/>
      <c r="EYB54" s="863"/>
      <c r="EYC54" s="863"/>
      <c r="EYD54" s="863"/>
      <c r="EYE54" s="863"/>
      <c r="EYF54" s="863"/>
      <c r="EYG54" s="863"/>
      <c r="EYH54" s="863"/>
      <c r="EYI54" s="863"/>
      <c r="EYJ54" s="863"/>
      <c r="EYK54" s="863"/>
      <c r="EYL54" s="863"/>
      <c r="EYM54" s="863"/>
      <c r="EYN54" s="863"/>
      <c r="EYO54" s="863"/>
      <c r="EYP54" s="863"/>
      <c r="EYQ54" s="863"/>
      <c r="EYR54" s="863"/>
      <c r="EYS54" s="863"/>
      <c r="EYT54" s="863"/>
      <c r="EYU54" s="863"/>
      <c r="EYV54" s="863"/>
      <c r="EYW54" s="863"/>
      <c r="EYX54" s="863"/>
      <c r="EYY54" s="863"/>
      <c r="EYZ54" s="863"/>
      <c r="EZA54" s="863"/>
      <c r="EZB54" s="863"/>
      <c r="EZC54" s="863"/>
      <c r="EZD54" s="863"/>
      <c r="EZE54" s="863"/>
      <c r="EZF54" s="863"/>
      <c r="EZG54" s="863"/>
      <c r="EZH54" s="863"/>
      <c r="EZI54" s="863"/>
      <c r="EZJ54" s="863"/>
      <c r="EZK54" s="863"/>
      <c r="EZL54" s="863"/>
      <c r="EZM54" s="863"/>
      <c r="EZN54" s="863"/>
      <c r="EZO54" s="863"/>
      <c r="EZP54" s="863"/>
      <c r="EZQ54" s="863"/>
      <c r="EZR54" s="863"/>
      <c r="EZS54" s="863"/>
      <c r="EZT54" s="863"/>
      <c r="EZU54" s="863"/>
      <c r="EZV54" s="863"/>
      <c r="EZW54" s="863"/>
      <c r="EZX54" s="863"/>
      <c r="EZY54" s="863"/>
      <c r="EZZ54" s="863"/>
      <c r="FAA54" s="863"/>
      <c r="FAB54" s="863"/>
      <c r="FAC54" s="863"/>
      <c r="FAD54" s="863"/>
      <c r="FAE54" s="863"/>
      <c r="FAF54" s="863"/>
      <c r="FAG54" s="863"/>
      <c r="FAH54" s="863"/>
      <c r="FAI54" s="863"/>
      <c r="FAJ54" s="863"/>
      <c r="FAK54" s="863"/>
      <c r="FAL54" s="863"/>
      <c r="FAM54" s="863"/>
      <c r="FAN54" s="863"/>
      <c r="FAO54" s="863"/>
      <c r="FAP54" s="863"/>
      <c r="FAQ54" s="863"/>
      <c r="FAR54" s="863"/>
      <c r="FAS54" s="863"/>
      <c r="FAT54" s="863"/>
      <c r="FAU54" s="863"/>
      <c r="FAV54" s="863"/>
      <c r="FAW54" s="863"/>
      <c r="FAX54" s="863"/>
      <c r="FAY54" s="863"/>
      <c r="FAZ54" s="863"/>
      <c r="FBA54" s="863"/>
      <c r="FBB54" s="863"/>
      <c r="FBC54" s="863"/>
      <c r="FBD54" s="863"/>
      <c r="FBE54" s="863"/>
      <c r="FBF54" s="863"/>
      <c r="FBG54" s="863"/>
      <c r="FBH54" s="863"/>
      <c r="FBI54" s="863"/>
      <c r="FBJ54" s="863"/>
      <c r="FBK54" s="863"/>
      <c r="FBL54" s="863"/>
      <c r="FBM54" s="863"/>
      <c r="FBN54" s="863"/>
      <c r="FBO54" s="863"/>
      <c r="FBP54" s="863"/>
      <c r="FBQ54" s="863"/>
      <c r="FBR54" s="863"/>
      <c r="FBS54" s="863"/>
      <c r="FBT54" s="863"/>
      <c r="FBU54" s="863"/>
      <c r="FBV54" s="863"/>
      <c r="FBW54" s="863"/>
      <c r="FBX54" s="863"/>
      <c r="FBY54" s="863"/>
      <c r="FBZ54" s="863"/>
      <c r="FCA54" s="863"/>
      <c r="FCB54" s="863"/>
      <c r="FCC54" s="863"/>
      <c r="FCD54" s="863"/>
      <c r="FCE54" s="863"/>
      <c r="FCF54" s="863"/>
      <c r="FCG54" s="863"/>
      <c r="FCH54" s="863"/>
      <c r="FCI54" s="863"/>
      <c r="FCJ54" s="863"/>
      <c r="FCK54" s="863"/>
      <c r="FCL54" s="863"/>
      <c r="FCM54" s="863"/>
      <c r="FCN54" s="863"/>
      <c r="FCO54" s="863"/>
      <c r="FCP54" s="863"/>
      <c r="FCQ54" s="863"/>
      <c r="FCR54" s="863"/>
      <c r="FCS54" s="863"/>
      <c r="FCT54" s="863"/>
      <c r="FCU54" s="863"/>
      <c r="FCV54" s="863"/>
      <c r="FCW54" s="863"/>
      <c r="FCX54" s="863"/>
      <c r="FCY54" s="863"/>
      <c r="FCZ54" s="863"/>
      <c r="FDA54" s="863"/>
      <c r="FDB54" s="863"/>
      <c r="FDC54" s="863"/>
      <c r="FDD54" s="863"/>
      <c r="FDE54" s="863"/>
      <c r="FDF54" s="863"/>
      <c r="FDG54" s="863"/>
      <c r="FDH54" s="863"/>
      <c r="FDI54" s="863"/>
      <c r="FDJ54" s="863"/>
      <c r="FDK54" s="863"/>
      <c r="FDL54" s="863"/>
      <c r="FDM54" s="863"/>
      <c r="FDN54" s="863"/>
      <c r="FDO54" s="863"/>
      <c r="FDP54" s="863"/>
      <c r="FDQ54" s="863"/>
      <c r="FDR54" s="863"/>
      <c r="FDS54" s="863"/>
      <c r="FDT54" s="863"/>
      <c r="FDU54" s="863"/>
      <c r="FDV54" s="863"/>
      <c r="FDW54" s="863"/>
      <c r="FDX54" s="863"/>
      <c r="FDY54" s="863"/>
      <c r="FDZ54" s="863"/>
      <c r="FEA54" s="863"/>
      <c r="FEB54" s="863"/>
      <c r="FEC54" s="863"/>
      <c r="FED54" s="863"/>
      <c r="FEE54" s="863"/>
      <c r="FEF54" s="863"/>
      <c r="FEG54" s="863"/>
      <c r="FEH54" s="863"/>
      <c r="FEI54" s="863"/>
      <c r="FEJ54" s="863"/>
      <c r="FEK54" s="863"/>
      <c r="FEL54" s="863"/>
      <c r="FEM54" s="863"/>
      <c r="FEN54" s="863"/>
      <c r="FEO54" s="863"/>
      <c r="FEP54" s="863"/>
      <c r="FEQ54" s="863"/>
      <c r="FER54" s="863"/>
      <c r="FES54" s="863"/>
      <c r="FET54" s="863"/>
      <c r="FEU54" s="863"/>
      <c r="FEV54" s="863"/>
      <c r="FEW54" s="863"/>
      <c r="FEX54" s="863"/>
      <c r="FEY54" s="863"/>
      <c r="FEZ54" s="863"/>
      <c r="FFA54" s="863"/>
      <c r="FFB54" s="863"/>
      <c r="FFC54" s="863"/>
      <c r="FFD54" s="863"/>
      <c r="FFE54" s="863"/>
      <c r="FFF54" s="863"/>
      <c r="FFG54" s="863"/>
      <c r="FFH54" s="863"/>
      <c r="FFI54" s="863"/>
      <c r="FFJ54" s="863"/>
      <c r="FFK54" s="863"/>
      <c r="FFL54" s="863"/>
      <c r="FFM54" s="863"/>
      <c r="FFN54" s="863"/>
      <c r="FFO54" s="863"/>
      <c r="FFP54" s="863"/>
      <c r="FFQ54" s="863"/>
      <c r="FFR54" s="863"/>
      <c r="FFS54" s="863"/>
      <c r="FFT54" s="863"/>
      <c r="FFU54" s="863"/>
      <c r="FFV54" s="863"/>
      <c r="FFW54" s="863"/>
      <c r="FFX54" s="863"/>
      <c r="FFY54" s="863"/>
      <c r="FFZ54" s="863"/>
      <c r="FGA54" s="863"/>
      <c r="FGB54" s="863"/>
      <c r="FGC54" s="863"/>
      <c r="FGD54" s="863"/>
      <c r="FGE54" s="863"/>
      <c r="FGF54" s="863"/>
      <c r="FGG54" s="863"/>
      <c r="FGH54" s="863"/>
      <c r="FGI54" s="863"/>
      <c r="FGJ54" s="863"/>
      <c r="FGK54" s="863"/>
      <c r="FGL54" s="863"/>
      <c r="FGM54" s="863"/>
      <c r="FGN54" s="863"/>
      <c r="FGO54" s="863"/>
      <c r="FGP54" s="863"/>
      <c r="FGQ54" s="863"/>
      <c r="FGR54" s="863"/>
      <c r="FGS54" s="863"/>
      <c r="FGT54" s="863"/>
      <c r="FGU54" s="863"/>
      <c r="FGV54" s="863"/>
      <c r="FGW54" s="863"/>
      <c r="FGX54" s="863"/>
      <c r="FGY54" s="863"/>
      <c r="FGZ54" s="863"/>
      <c r="FHA54" s="863"/>
      <c r="FHB54" s="863"/>
      <c r="FHC54" s="863"/>
      <c r="FHD54" s="863"/>
      <c r="FHE54" s="863"/>
      <c r="FHF54" s="863"/>
      <c r="FHG54" s="863"/>
      <c r="FHH54" s="863"/>
      <c r="FHI54" s="863"/>
      <c r="FHJ54" s="863"/>
      <c r="FHK54" s="863"/>
      <c r="FHL54" s="863"/>
      <c r="FHM54" s="863"/>
      <c r="FHN54" s="863"/>
      <c r="FHO54" s="863"/>
      <c r="FHP54" s="863"/>
      <c r="FHQ54" s="863"/>
      <c r="FHR54" s="863"/>
      <c r="FHS54" s="863"/>
      <c r="FHT54" s="863"/>
      <c r="FHU54" s="863"/>
      <c r="FHV54" s="863"/>
      <c r="FHW54" s="863"/>
      <c r="FHX54" s="863"/>
      <c r="FHY54" s="863"/>
      <c r="FHZ54" s="863"/>
      <c r="FIA54" s="863"/>
      <c r="FIB54" s="863"/>
      <c r="FIC54" s="863"/>
      <c r="FID54" s="863"/>
      <c r="FIE54" s="863"/>
      <c r="FIF54" s="863"/>
      <c r="FIG54" s="863"/>
      <c r="FIH54" s="863"/>
      <c r="FII54" s="863"/>
      <c r="FIJ54" s="863"/>
      <c r="FIK54" s="863"/>
      <c r="FIL54" s="863"/>
      <c r="FIM54" s="863"/>
      <c r="FIN54" s="863"/>
      <c r="FIO54" s="863"/>
      <c r="FIP54" s="863"/>
      <c r="FIQ54" s="863"/>
      <c r="FIR54" s="863"/>
      <c r="FIS54" s="863"/>
      <c r="FIT54" s="863"/>
      <c r="FIU54" s="863"/>
      <c r="FIV54" s="863"/>
      <c r="FIW54" s="863"/>
      <c r="FIX54" s="863"/>
      <c r="FIY54" s="863"/>
      <c r="FIZ54" s="863"/>
      <c r="FJA54" s="863"/>
      <c r="FJB54" s="863"/>
      <c r="FJC54" s="863"/>
      <c r="FJD54" s="863"/>
      <c r="FJE54" s="863"/>
      <c r="FJF54" s="863"/>
      <c r="FJG54" s="863"/>
      <c r="FJH54" s="863"/>
      <c r="FJI54" s="863"/>
      <c r="FJJ54" s="863"/>
      <c r="FJK54" s="863"/>
      <c r="FJL54" s="863"/>
      <c r="FJM54" s="863"/>
      <c r="FJN54" s="863"/>
      <c r="FJO54" s="863"/>
      <c r="FJP54" s="863"/>
      <c r="FJQ54" s="863"/>
      <c r="FJR54" s="863"/>
      <c r="FJS54" s="863"/>
      <c r="FJT54" s="863"/>
      <c r="FJU54" s="863"/>
      <c r="FJV54" s="863"/>
      <c r="FJW54" s="863"/>
      <c r="FJX54" s="863"/>
      <c r="FJY54" s="863"/>
      <c r="FJZ54" s="863"/>
      <c r="FKA54" s="863"/>
      <c r="FKB54" s="863"/>
      <c r="FKC54" s="863"/>
      <c r="FKD54" s="863"/>
      <c r="FKE54" s="863"/>
      <c r="FKF54" s="863"/>
      <c r="FKG54" s="863"/>
      <c r="FKH54" s="863"/>
      <c r="FKI54" s="863"/>
      <c r="FKJ54" s="863"/>
      <c r="FKK54" s="863"/>
      <c r="FKL54" s="863"/>
      <c r="FKM54" s="863"/>
      <c r="FKN54" s="863"/>
      <c r="FKO54" s="863"/>
      <c r="FKP54" s="863"/>
      <c r="FKQ54" s="863"/>
      <c r="FKR54" s="863"/>
      <c r="FKS54" s="863"/>
      <c r="FKT54" s="863"/>
      <c r="FKU54" s="863"/>
      <c r="FKV54" s="863"/>
      <c r="FKW54" s="863"/>
      <c r="FKX54" s="863"/>
      <c r="FKY54" s="863"/>
      <c r="FKZ54" s="863"/>
      <c r="FLA54" s="863"/>
      <c r="FLB54" s="863"/>
      <c r="FLC54" s="863"/>
      <c r="FLD54" s="863"/>
      <c r="FLE54" s="863"/>
      <c r="FLF54" s="863"/>
      <c r="FLG54" s="863"/>
      <c r="FLH54" s="863"/>
      <c r="FLI54" s="863"/>
      <c r="FLJ54" s="863"/>
      <c r="FLK54" s="863"/>
      <c r="FLL54" s="863"/>
      <c r="FLM54" s="863"/>
      <c r="FLN54" s="863"/>
      <c r="FLO54" s="863"/>
      <c r="FLP54" s="863"/>
      <c r="FLQ54" s="863"/>
      <c r="FLR54" s="863"/>
      <c r="FLS54" s="863"/>
      <c r="FLT54" s="863"/>
      <c r="FLU54" s="863"/>
      <c r="FLV54" s="863"/>
      <c r="FLW54" s="863"/>
      <c r="FLX54" s="863"/>
      <c r="FLY54" s="863"/>
      <c r="FLZ54" s="863"/>
      <c r="FMA54" s="863"/>
      <c r="FMB54" s="863"/>
      <c r="FMC54" s="863"/>
      <c r="FMD54" s="863"/>
      <c r="FME54" s="863"/>
      <c r="FMF54" s="863"/>
      <c r="FMG54" s="863"/>
      <c r="FMH54" s="863"/>
      <c r="FMI54" s="863"/>
      <c r="FMJ54" s="863"/>
      <c r="FMK54" s="863"/>
      <c r="FML54" s="863"/>
      <c r="FMM54" s="863"/>
      <c r="FMN54" s="863"/>
      <c r="FMO54" s="863"/>
      <c r="FMP54" s="863"/>
      <c r="FMQ54" s="863"/>
      <c r="FMR54" s="863"/>
      <c r="FMS54" s="863"/>
      <c r="FMT54" s="863"/>
      <c r="FMU54" s="863"/>
      <c r="FMV54" s="863"/>
      <c r="FMW54" s="863"/>
      <c r="FMX54" s="863"/>
      <c r="FMY54" s="863"/>
      <c r="FMZ54" s="863"/>
      <c r="FNA54" s="863"/>
      <c r="FNB54" s="863"/>
      <c r="FNC54" s="863"/>
      <c r="FND54" s="863"/>
      <c r="FNE54" s="863"/>
      <c r="FNF54" s="863"/>
      <c r="FNG54" s="863"/>
      <c r="FNH54" s="863"/>
      <c r="FNI54" s="863"/>
      <c r="FNJ54" s="863"/>
      <c r="FNK54" s="863"/>
      <c r="FNL54" s="863"/>
      <c r="FNM54" s="863"/>
      <c r="FNN54" s="863"/>
      <c r="FNO54" s="863"/>
      <c r="FNP54" s="863"/>
      <c r="FNQ54" s="863"/>
      <c r="FNR54" s="863"/>
      <c r="FNS54" s="863"/>
      <c r="FNT54" s="863"/>
      <c r="FNU54" s="863"/>
      <c r="FNV54" s="863"/>
      <c r="FNW54" s="863"/>
      <c r="FNX54" s="863"/>
      <c r="FNY54" s="863"/>
      <c r="FNZ54" s="863"/>
      <c r="FOA54" s="863"/>
      <c r="FOB54" s="863"/>
      <c r="FOC54" s="863"/>
      <c r="FOD54" s="863"/>
      <c r="FOE54" s="863"/>
      <c r="FOF54" s="863"/>
      <c r="FOG54" s="863"/>
      <c r="FOH54" s="863"/>
      <c r="FOI54" s="863"/>
      <c r="FOJ54" s="863"/>
      <c r="FOK54" s="863"/>
      <c r="FOL54" s="863"/>
      <c r="FOM54" s="863"/>
      <c r="FON54" s="863"/>
      <c r="FOO54" s="863"/>
      <c r="FOP54" s="863"/>
      <c r="FOQ54" s="863"/>
      <c r="FOR54" s="863"/>
      <c r="FOS54" s="863"/>
      <c r="FOT54" s="863"/>
      <c r="FOU54" s="863"/>
      <c r="FOV54" s="863"/>
      <c r="FOW54" s="863"/>
      <c r="FOX54" s="863"/>
      <c r="FOY54" s="863"/>
      <c r="FOZ54" s="863"/>
      <c r="FPA54" s="863"/>
      <c r="FPB54" s="863"/>
      <c r="FPC54" s="863"/>
      <c r="FPD54" s="863"/>
      <c r="FPE54" s="863"/>
      <c r="FPF54" s="863"/>
      <c r="FPG54" s="863"/>
      <c r="FPH54" s="863"/>
      <c r="FPI54" s="863"/>
      <c r="FPJ54" s="863"/>
      <c r="FPK54" s="863"/>
      <c r="FPL54" s="863"/>
      <c r="FPM54" s="863"/>
      <c r="FPN54" s="863"/>
      <c r="FPO54" s="863"/>
      <c r="FPP54" s="863"/>
      <c r="FPQ54" s="863"/>
      <c r="FPR54" s="863"/>
      <c r="FPS54" s="863"/>
      <c r="FPT54" s="863"/>
      <c r="FPU54" s="863"/>
      <c r="FPV54" s="863"/>
      <c r="FPW54" s="863"/>
      <c r="FPX54" s="863"/>
      <c r="FPY54" s="863"/>
      <c r="FPZ54" s="863"/>
      <c r="FQA54" s="863"/>
      <c r="FQB54" s="863"/>
      <c r="FQC54" s="863"/>
      <c r="FQD54" s="863"/>
      <c r="FQE54" s="863"/>
      <c r="FQF54" s="863"/>
      <c r="FQG54" s="863"/>
      <c r="FQH54" s="863"/>
      <c r="FQI54" s="863"/>
      <c r="FQJ54" s="863"/>
      <c r="FQK54" s="863"/>
      <c r="FQL54" s="863"/>
      <c r="FQM54" s="863"/>
      <c r="FQN54" s="863"/>
      <c r="FQO54" s="863"/>
      <c r="FQP54" s="863"/>
      <c r="FQQ54" s="863"/>
      <c r="FQR54" s="863"/>
      <c r="FQS54" s="863"/>
      <c r="FQT54" s="863"/>
      <c r="FQU54" s="863"/>
      <c r="FQV54" s="863"/>
      <c r="FQW54" s="863"/>
      <c r="FQX54" s="863"/>
      <c r="FQY54" s="863"/>
      <c r="FQZ54" s="863"/>
      <c r="FRA54" s="863"/>
      <c r="FRB54" s="863"/>
      <c r="FRC54" s="863"/>
      <c r="FRD54" s="863"/>
      <c r="FRE54" s="863"/>
      <c r="FRF54" s="863"/>
      <c r="FRG54" s="863"/>
      <c r="FRH54" s="863"/>
      <c r="FRI54" s="863"/>
      <c r="FRJ54" s="863"/>
      <c r="FRK54" s="863"/>
      <c r="FRL54" s="863"/>
      <c r="FRM54" s="863"/>
      <c r="FRN54" s="863"/>
      <c r="FRO54" s="863"/>
      <c r="FRP54" s="863"/>
      <c r="FRQ54" s="863"/>
      <c r="FRR54" s="863"/>
      <c r="FRS54" s="863"/>
      <c r="FRT54" s="863"/>
      <c r="FRU54" s="863"/>
      <c r="FRV54" s="863"/>
      <c r="FRW54" s="863"/>
      <c r="FRX54" s="863"/>
      <c r="FRY54" s="863"/>
      <c r="FRZ54" s="863"/>
      <c r="FSA54" s="863"/>
      <c r="FSB54" s="863"/>
      <c r="FSC54" s="863"/>
      <c r="FSD54" s="863"/>
      <c r="FSE54" s="863"/>
      <c r="FSF54" s="863"/>
      <c r="FSG54" s="863"/>
      <c r="FSH54" s="863"/>
      <c r="FSI54" s="863"/>
      <c r="FSJ54" s="863"/>
      <c r="FSK54" s="863"/>
      <c r="FSL54" s="863"/>
      <c r="FSM54" s="863"/>
      <c r="FSN54" s="863"/>
      <c r="FSO54" s="863"/>
      <c r="FSP54" s="863"/>
      <c r="FSQ54" s="863"/>
      <c r="FSR54" s="863"/>
      <c r="FSS54" s="863"/>
      <c r="FST54" s="863"/>
      <c r="FSU54" s="863"/>
      <c r="FSV54" s="863"/>
      <c r="FSW54" s="863"/>
      <c r="FSX54" s="863"/>
      <c r="FSY54" s="863"/>
      <c r="FSZ54" s="863"/>
      <c r="FTA54" s="863"/>
      <c r="FTB54" s="863"/>
      <c r="FTC54" s="863"/>
      <c r="FTD54" s="863"/>
      <c r="FTE54" s="863"/>
      <c r="FTF54" s="863"/>
      <c r="FTG54" s="863"/>
      <c r="FTH54" s="863"/>
      <c r="FTI54" s="863"/>
      <c r="FTJ54" s="863"/>
      <c r="FTK54" s="863"/>
      <c r="FTL54" s="863"/>
      <c r="FTM54" s="863"/>
      <c r="FTN54" s="863"/>
      <c r="FTO54" s="863"/>
      <c r="FTP54" s="863"/>
      <c r="FTQ54" s="863"/>
      <c r="FTR54" s="863"/>
      <c r="FTS54" s="863"/>
      <c r="FTT54" s="863"/>
      <c r="FTU54" s="863"/>
      <c r="FTV54" s="863"/>
      <c r="FTW54" s="863"/>
      <c r="FTX54" s="863"/>
      <c r="FTY54" s="863"/>
      <c r="FTZ54" s="863"/>
      <c r="FUA54" s="863"/>
      <c r="FUB54" s="863"/>
      <c r="FUC54" s="863"/>
      <c r="FUD54" s="863"/>
      <c r="FUE54" s="863"/>
      <c r="FUF54" s="863"/>
      <c r="FUG54" s="863"/>
      <c r="FUH54" s="863"/>
      <c r="FUI54" s="863"/>
      <c r="FUJ54" s="863"/>
      <c r="FUK54" s="863"/>
      <c r="FUL54" s="863"/>
      <c r="FUM54" s="863"/>
      <c r="FUN54" s="863"/>
      <c r="FUO54" s="863"/>
      <c r="FUP54" s="863"/>
      <c r="FUQ54" s="863"/>
      <c r="FUR54" s="863"/>
      <c r="FUS54" s="863"/>
      <c r="FUT54" s="863"/>
      <c r="FUU54" s="863"/>
      <c r="FUV54" s="863"/>
      <c r="FUW54" s="863"/>
      <c r="FUX54" s="863"/>
      <c r="FUY54" s="863"/>
      <c r="FUZ54" s="863"/>
      <c r="FVA54" s="863"/>
      <c r="FVB54" s="863"/>
      <c r="FVC54" s="863"/>
      <c r="FVD54" s="863"/>
      <c r="FVE54" s="863"/>
      <c r="FVF54" s="863"/>
      <c r="FVG54" s="863"/>
      <c r="FVH54" s="863"/>
      <c r="FVI54" s="863"/>
      <c r="FVJ54" s="863"/>
      <c r="FVK54" s="863"/>
      <c r="FVL54" s="863"/>
      <c r="FVM54" s="863"/>
      <c r="FVN54" s="863"/>
      <c r="FVO54" s="863"/>
      <c r="FVP54" s="863"/>
      <c r="FVQ54" s="863"/>
      <c r="FVR54" s="863"/>
      <c r="FVS54" s="863"/>
      <c r="FVT54" s="863"/>
      <c r="FVU54" s="863"/>
      <c r="FVV54" s="863"/>
      <c r="FVW54" s="863"/>
      <c r="FVX54" s="863"/>
      <c r="FVY54" s="863"/>
      <c r="FVZ54" s="863"/>
      <c r="FWA54" s="863"/>
      <c r="FWB54" s="863"/>
      <c r="FWC54" s="863"/>
      <c r="FWD54" s="863"/>
      <c r="FWE54" s="863"/>
      <c r="FWF54" s="863"/>
      <c r="FWG54" s="863"/>
      <c r="FWH54" s="863"/>
      <c r="FWI54" s="863"/>
      <c r="FWJ54" s="863"/>
      <c r="FWK54" s="863"/>
      <c r="FWL54" s="863"/>
      <c r="FWM54" s="863"/>
      <c r="FWN54" s="863"/>
      <c r="FWO54" s="863"/>
      <c r="FWP54" s="863"/>
      <c r="FWQ54" s="863"/>
      <c r="FWR54" s="863"/>
      <c r="FWS54" s="863"/>
      <c r="FWT54" s="863"/>
      <c r="FWU54" s="863"/>
      <c r="FWV54" s="863"/>
      <c r="FWW54" s="863"/>
      <c r="FWX54" s="863"/>
      <c r="FWY54" s="863"/>
      <c r="FWZ54" s="863"/>
      <c r="FXA54" s="863"/>
      <c r="FXB54" s="863"/>
      <c r="FXC54" s="863"/>
      <c r="FXD54" s="863"/>
      <c r="FXE54" s="863"/>
      <c r="FXF54" s="863"/>
      <c r="FXG54" s="863"/>
      <c r="FXH54" s="863"/>
      <c r="FXI54" s="863"/>
      <c r="FXJ54" s="863"/>
      <c r="FXK54" s="863"/>
      <c r="FXL54" s="863"/>
      <c r="FXM54" s="863"/>
      <c r="FXN54" s="863"/>
      <c r="FXO54" s="863"/>
      <c r="FXP54" s="863"/>
      <c r="FXQ54" s="863"/>
      <c r="FXR54" s="863"/>
      <c r="FXS54" s="863"/>
      <c r="FXT54" s="863"/>
      <c r="FXU54" s="863"/>
      <c r="FXV54" s="863"/>
      <c r="FXW54" s="863"/>
      <c r="FXX54" s="863"/>
      <c r="FXY54" s="863"/>
      <c r="FXZ54" s="863"/>
      <c r="FYA54" s="863"/>
      <c r="FYB54" s="863"/>
      <c r="FYC54" s="863"/>
      <c r="FYD54" s="863"/>
      <c r="FYE54" s="863"/>
      <c r="FYF54" s="863"/>
      <c r="FYG54" s="863"/>
      <c r="FYH54" s="863"/>
      <c r="FYI54" s="863"/>
      <c r="FYJ54" s="863"/>
      <c r="FYK54" s="863"/>
      <c r="FYL54" s="863"/>
      <c r="FYM54" s="863"/>
      <c r="FYN54" s="863"/>
      <c r="FYO54" s="863"/>
      <c r="FYP54" s="863"/>
      <c r="FYQ54" s="863"/>
      <c r="FYR54" s="863"/>
      <c r="FYS54" s="863"/>
      <c r="FYT54" s="863"/>
      <c r="FYU54" s="863"/>
      <c r="FYV54" s="863"/>
      <c r="FYW54" s="863"/>
      <c r="FYX54" s="863"/>
      <c r="FYY54" s="863"/>
      <c r="FYZ54" s="863"/>
      <c r="FZA54" s="863"/>
      <c r="FZB54" s="863"/>
      <c r="FZC54" s="863"/>
      <c r="FZD54" s="863"/>
      <c r="FZE54" s="863"/>
      <c r="FZF54" s="863"/>
      <c r="FZG54" s="863"/>
      <c r="FZH54" s="863"/>
      <c r="FZI54" s="863"/>
      <c r="FZJ54" s="863"/>
      <c r="FZK54" s="863"/>
      <c r="FZL54" s="863"/>
      <c r="FZM54" s="863"/>
      <c r="FZN54" s="863"/>
      <c r="FZO54" s="863"/>
      <c r="FZP54" s="863"/>
      <c r="FZQ54" s="863"/>
      <c r="FZR54" s="863"/>
      <c r="FZS54" s="863"/>
      <c r="FZT54" s="863"/>
      <c r="FZU54" s="863"/>
      <c r="FZV54" s="863"/>
      <c r="FZW54" s="863"/>
      <c r="FZX54" s="863"/>
      <c r="FZY54" s="863"/>
      <c r="FZZ54" s="863"/>
      <c r="GAA54" s="863"/>
      <c r="GAB54" s="863"/>
      <c r="GAC54" s="863"/>
      <c r="GAD54" s="863"/>
      <c r="GAE54" s="863"/>
      <c r="GAF54" s="863"/>
      <c r="GAG54" s="863"/>
      <c r="GAH54" s="863"/>
      <c r="GAI54" s="863"/>
      <c r="GAJ54" s="863"/>
      <c r="GAK54" s="863"/>
      <c r="GAL54" s="863"/>
      <c r="GAM54" s="863"/>
      <c r="GAN54" s="863"/>
      <c r="GAO54" s="863"/>
      <c r="GAP54" s="863"/>
      <c r="GAQ54" s="863"/>
      <c r="GAR54" s="863"/>
      <c r="GAS54" s="863"/>
      <c r="GAT54" s="863"/>
      <c r="GAU54" s="863"/>
      <c r="GAV54" s="863"/>
      <c r="GAW54" s="863"/>
      <c r="GAX54" s="863"/>
      <c r="GAY54" s="863"/>
      <c r="GAZ54" s="863"/>
      <c r="GBA54" s="863"/>
      <c r="GBB54" s="863"/>
      <c r="GBC54" s="863"/>
      <c r="GBD54" s="863"/>
      <c r="GBE54" s="863"/>
      <c r="GBF54" s="863"/>
      <c r="GBG54" s="863"/>
      <c r="GBH54" s="863"/>
      <c r="GBI54" s="863"/>
      <c r="GBJ54" s="863"/>
      <c r="GBK54" s="863"/>
      <c r="GBL54" s="863"/>
      <c r="GBM54" s="863"/>
      <c r="GBN54" s="863"/>
      <c r="GBO54" s="863"/>
      <c r="GBP54" s="863"/>
      <c r="GBQ54" s="863"/>
      <c r="GBR54" s="863"/>
      <c r="GBS54" s="863"/>
      <c r="GBT54" s="863"/>
      <c r="GBU54" s="863"/>
      <c r="GBV54" s="863"/>
      <c r="GBW54" s="863"/>
      <c r="GBX54" s="863"/>
      <c r="GBY54" s="863"/>
      <c r="GBZ54" s="863"/>
      <c r="GCA54" s="863"/>
      <c r="GCB54" s="863"/>
      <c r="GCC54" s="863"/>
      <c r="GCD54" s="863"/>
      <c r="GCE54" s="863"/>
      <c r="GCF54" s="863"/>
      <c r="GCG54" s="863"/>
      <c r="GCH54" s="863"/>
      <c r="GCI54" s="863"/>
      <c r="GCJ54" s="863"/>
      <c r="GCK54" s="863"/>
      <c r="GCL54" s="863"/>
      <c r="GCM54" s="863"/>
      <c r="GCN54" s="863"/>
      <c r="GCO54" s="863"/>
      <c r="GCP54" s="863"/>
      <c r="GCQ54" s="863"/>
      <c r="GCR54" s="863"/>
      <c r="GCS54" s="863"/>
      <c r="GCT54" s="863"/>
      <c r="GCU54" s="863"/>
      <c r="GCV54" s="863"/>
      <c r="GCW54" s="863"/>
      <c r="GCX54" s="863"/>
      <c r="GCY54" s="863"/>
      <c r="GCZ54" s="863"/>
      <c r="GDA54" s="863"/>
      <c r="GDB54" s="863"/>
      <c r="GDC54" s="863"/>
      <c r="GDD54" s="863"/>
      <c r="GDE54" s="863"/>
      <c r="GDF54" s="863"/>
      <c r="GDG54" s="863"/>
      <c r="GDH54" s="863"/>
      <c r="GDI54" s="863"/>
      <c r="GDJ54" s="863"/>
      <c r="GDK54" s="863"/>
      <c r="GDL54" s="863"/>
      <c r="GDM54" s="863"/>
      <c r="GDN54" s="863"/>
      <c r="GDO54" s="863"/>
      <c r="GDP54" s="863"/>
      <c r="GDQ54" s="863"/>
      <c r="GDR54" s="863"/>
      <c r="GDS54" s="863"/>
      <c r="GDT54" s="863"/>
      <c r="GDU54" s="863"/>
      <c r="GDV54" s="863"/>
      <c r="GDW54" s="863"/>
      <c r="GDX54" s="863"/>
      <c r="GDY54" s="863"/>
      <c r="GDZ54" s="863"/>
      <c r="GEA54" s="863"/>
      <c r="GEB54" s="863"/>
      <c r="GEC54" s="863"/>
      <c r="GED54" s="863"/>
      <c r="GEE54" s="863"/>
      <c r="GEF54" s="863"/>
      <c r="GEG54" s="863"/>
      <c r="GEH54" s="863"/>
      <c r="GEI54" s="863"/>
      <c r="GEJ54" s="863"/>
      <c r="GEK54" s="863"/>
      <c r="GEL54" s="863"/>
      <c r="GEM54" s="863"/>
      <c r="GEN54" s="863"/>
      <c r="GEO54" s="863"/>
      <c r="GEP54" s="863"/>
      <c r="GEQ54" s="863"/>
      <c r="GER54" s="863"/>
      <c r="GES54" s="863"/>
      <c r="GET54" s="863"/>
      <c r="GEU54" s="863"/>
      <c r="GEV54" s="863"/>
      <c r="GEW54" s="863"/>
      <c r="GEX54" s="863"/>
      <c r="GEY54" s="863"/>
      <c r="GEZ54" s="863"/>
      <c r="GFA54" s="863"/>
      <c r="GFB54" s="863"/>
      <c r="GFC54" s="863"/>
      <c r="GFD54" s="863"/>
      <c r="GFE54" s="863"/>
      <c r="GFF54" s="863"/>
      <c r="GFG54" s="863"/>
      <c r="GFH54" s="863"/>
      <c r="GFI54" s="863"/>
      <c r="GFJ54" s="863"/>
      <c r="GFK54" s="863"/>
      <c r="GFL54" s="863"/>
      <c r="GFM54" s="863"/>
      <c r="GFN54" s="863"/>
      <c r="GFO54" s="863"/>
      <c r="GFP54" s="863"/>
      <c r="GFQ54" s="863"/>
      <c r="GFR54" s="863"/>
      <c r="GFS54" s="863"/>
      <c r="GFT54" s="863"/>
      <c r="GFU54" s="863"/>
      <c r="GFV54" s="863"/>
      <c r="GFW54" s="863"/>
      <c r="GFX54" s="863"/>
      <c r="GFY54" s="863"/>
      <c r="GFZ54" s="863"/>
      <c r="GGA54" s="863"/>
      <c r="GGB54" s="863"/>
      <c r="GGC54" s="863"/>
      <c r="GGD54" s="863"/>
      <c r="GGE54" s="863"/>
      <c r="GGF54" s="863"/>
      <c r="GGG54" s="863"/>
      <c r="GGH54" s="863"/>
      <c r="GGI54" s="863"/>
      <c r="GGJ54" s="863"/>
      <c r="GGK54" s="863"/>
      <c r="GGL54" s="863"/>
      <c r="GGM54" s="863"/>
      <c r="GGN54" s="863"/>
      <c r="GGO54" s="863"/>
      <c r="GGP54" s="863"/>
      <c r="GGQ54" s="863"/>
      <c r="GGR54" s="863"/>
      <c r="GGS54" s="863"/>
      <c r="GGT54" s="863"/>
      <c r="GGU54" s="863"/>
      <c r="GGV54" s="863"/>
      <c r="GGW54" s="863"/>
      <c r="GGX54" s="863"/>
      <c r="GGY54" s="863"/>
      <c r="GGZ54" s="863"/>
      <c r="GHA54" s="863"/>
      <c r="GHB54" s="863"/>
      <c r="GHC54" s="863"/>
      <c r="GHD54" s="863"/>
      <c r="GHE54" s="863"/>
      <c r="GHF54" s="863"/>
      <c r="GHG54" s="863"/>
      <c r="GHH54" s="863"/>
      <c r="GHI54" s="863"/>
      <c r="GHJ54" s="863"/>
      <c r="GHK54" s="863"/>
      <c r="GHL54" s="863"/>
      <c r="GHM54" s="863"/>
      <c r="GHN54" s="863"/>
      <c r="GHO54" s="863"/>
      <c r="GHP54" s="863"/>
      <c r="GHQ54" s="863"/>
      <c r="GHR54" s="863"/>
      <c r="GHS54" s="863"/>
      <c r="GHT54" s="863"/>
      <c r="GHU54" s="863"/>
      <c r="GHV54" s="863"/>
      <c r="GHW54" s="863"/>
      <c r="GHX54" s="863"/>
      <c r="GHY54" s="863"/>
      <c r="GHZ54" s="863"/>
      <c r="GIA54" s="863"/>
      <c r="GIB54" s="863"/>
      <c r="GIC54" s="863"/>
      <c r="GID54" s="863"/>
      <c r="GIE54" s="863"/>
      <c r="GIF54" s="863"/>
      <c r="GIG54" s="863"/>
      <c r="GIH54" s="863"/>
      <c r="GII54" s="863"/>
      <c r="GIJ54" s="863"/>
      <c r="GIK54" s="863"/>
      <c r="GIL54" s="863"/>
      <c r="GIM54" s="863"/>
      <c r="GIN54" s="863"/>
      <c r="GIO54" s="863"/>
      <c r="GIP54" s="863"/>
      <c r="GIQ54" s="863"/>
      <c r="GIR54" s="863"/>
      <c r="GIS54" s="863"/>
      <c r="GIT54" s="863"/>
      <c r="GIU54" s="863"/>
      <c r="GIV54" s="863"/>
      <c r="GIW54" s="863"/>
      <c r="GIX54" s="863"/>
      <c r="GIY54" s="863"/>
      <c r="GIZ54" s="863"/>
      <c r="GJA54" s="863"/>
      <c r="GJB54" s="863"/>
      <c r="GJC54" s="863"/>
      <c r="GJD54" s="863"/>
      <c r="GJE54" s="863"/>
      <c r="GJF54" s="863"/>
      <c r="GJG54" s="863"/>
      <c r="GJH54" s="863"/>
      <c r="GJI54" s="863"/>
      <c r="GJJ54" s="863"/>
      <c r="GJK54" s="863"/>
      <c r="GJL54" s="863"/>
      <c r="GJM54" s="863"/>
      <c r="GJN54" s="863"/>
      <c r="GJO54" s="863"/>
      <c r="GJP54" s="863"/>
      <c r="GJQ54" s="863"/>
      <c r="GJR54" s="863"/>
      <c r="GJS54" s="863"/>
      <c r="GJT54" s="863"/>
      <c r="GJU54" s="863"/>
      <c r="GJV54" s="863"/>
      <c r="GJW54" s="863"/>
      <c r="GJX54" s="863"/>
      <c r="GJY54" s="863"/>
      <c r="GJZ54" s="863"/>
      <c r="GKA54" s="863"/>
      <c r="GKB54" s="863"/>
      <c r="GKC54" s="863"/>
      <c r="GKD54" s="863"/>
      <c r="GKE54" s="863"/>
      <c r="GKF54" s="863"/>
      <c r="GKG54" s="863"/>
      <c r="GKH54" s="863"/>
      <c r="GKI54" s="863"/>
      <c r="GKJ54" s="863"/>
      <c r="GKK54" s="863"/>
      <c r="GKL54" s="863"/>
      <c r="GKM54" s="863"/>
      <c r="GKN54" s="863"/>
      <c r="GKO54" s="863"/>
      <c r="GKP54" s="863"/>
      <c r="GKQ54" s="863"/>
      <c r="GKR54" s="863"/>
      <c r="GKS54" s="863"/>
      <c r="GKT54" s="863"/>
      <c r="GKU54" s="863"/>
      <c r="GKV54" s="863"/>
      <c r="GKW54" s="863"/>
      <c r="GKX54" s="863"/>
      <c r="GKY54" s="863"/>
      <c r="GKZ54" s="863"/>
      <c r="GLA54" s="863"/>
      <c r="GLB54" s="863"/>
      <c r="GLC54" s="863"/>
      <c r="GLD54" s="863"/>
      <c r="GLE54" s="863"/>
      <c r="GLF54" s="863"/>
      <c r="GLG54" s="863"/>
      <c r="GLH54" s="863"/>
      <c r="GLI54" s="863"/>
      <c r="GLJ54" s="863"/>
      <c r="GLK54" s="863"/>
      <c r="GLL54" s="863"/>
      <c r="GLM54" s="863"/>
      <c r="GLN54" s="863"/>
      <c r="GLO54" s="863"/>
      <c r="GLP54" s="863"/>
      <c r="GLQ54" s="863"/>
      <c r="GLR54" s="863"/>
      <c r="GLS54" s="863"/>
      <c r="GLT54" s="863"/>
      <c r="GLU54" s="863"/>
      <c r="GLV54" s="863"/>
      <c r="GLW54" s="863"/>
      <c r="GLX54" s="863"/>
      <c r="GLY54" s="863"/>
      <c r="GLZ54" s="863"/>
      <c r="GMA54" s="863"/>
      <c r="GMB54" s="863"/>
      <c r="GMC54" s="863"/>
      <c r="GMD54" s="863"/>
      <c r="GME54" s="863"/>
      <c r="GMF54" s="863"/>
      <c r="GMG54" s="863"/>
      <c r="GMH54" s="863"/>
      <c r="GMI54" s="863"/>
      <c r="GMJ54" s="863"/>
      <c r="GMK54" s="863"/>
      <c r="GML54" s="863"/>
      <c r="GMM54" s="863"/>
      <c r="GMN54" s="863"/>
      <c r="GMO54" s="863"/>
      <c r="GMP54" s="863"/>
      <c r="GMQ54" s="863"/>
      <c r="GMR54" s="863"/>
      <c r="GMS54" s="863"/>
      <c r="GMT54" s="863"/>
      <c r="GMU54" s="863"/>
      <c r="GMV54" s="863"/>
      <c r="GMW54" s="863"/>
      <c r="GMX54" s="863"/>
      <c r="GMY54" s="863"/>
      <c r="GMZ54" s="863"/>
      <c r="GNA54" s="863"/>
      <c r="GNB54" s="863"/>
      <c r="GNC54" s="863"/>
      <c r="GND54" s="863"/>
      <c r="GNE54" s="863"/>
      <c r="GNF54" s="863"/>
      <c r="GNG54" s="863"/>
      <c r="GNH54" s="863"/>
      <c r="GNI54" s="863"/>
      <c r="GNJ54" s="863"/>
      <c r="GNK54" s="863"/>
      <c r="GNL54" s="863"/>
      <c r="GNM54" s="863"/>
      <c r="GNN54" s="863"/>
      <c r="GNO54" s="863"/>
      <c r="GNP54" s="863"/>
      <c r="GNQ54" s="863"/>
      <c r="GNR54" s="863"/>
      <c r="GNS54" s="863"/>
      <c r="GNT54" s="863"/>
      <c r="GNU54" s="863"/>
      <c r="GNV54" s="863"/>
      <c r="GNW54" s="863"/>
      <c r="GNX54" s="863"/>
      <c r="GNY54" s="863"/>
      <c r="GNZ54" s="863"/>
      <c r="GOA54" s="863"/>
      <c r="GOB54" s="863"/>
      <c r="GOC54" s="863"/>
      <c r="GOD54" s="863"/>
      <c r="GOE54" s="863"/>
      <c r="GOF54" s="863"/>
      <c r="GOG54" s="863"/>
      <c r="GOH54" s="863"/>
      <c r="GOI54" s="863"/>
      <c r="GOJ54" s="863"/>
      <c r="GOK54" s="863"/>
      <c r="GOL54" s="863"/>
      <c r="GOM54" s="863"/>
      <c r="GON54" s="863"/>
      <c r="GOO54" s="863"/>
      <c r="GOP54" s="863"/>
      <c r="GOQ54" s="863"/>
      <c r="GOR54" s="863"/>
      <c r="GOS54" s="863"/>
      <c r="GOT54" s="863"/>
      <c r="GOU54" s="863"/>
      <c r="GOV54" s="863"/>
      <c r="GOW54" s="863"/>
      <c r="GOX54" s="863"/>
      <c r="GOY54" s="863"/>
      <c r="GOZ54" s="863"/>
      <c r="GPA54" s="863"/>
      <c r="GPB54" s="863"/>
      <c r="GPC54" s="863"/>
      <c r="GPD54" s="863"/>
      <c r="GPE54" s="863"/>
      <c r="GPF54" s="863"/>
      <c r="GPG54" s="863"/>
      <c r="GPH54" s="863"/>
      <c r="GPI54" s="863"/>
      <c r="GPJ54" s="863"/>
      <c r="GPK54" s="863"/>
      <c r="GPL54" s="863"/>
      <c r="GPM54" s="863"/>
      <c r="GPN54" s="863"/>
      <c r="GPO54" s="863"/>
      <c r="GPP54" s="863"/>
      <c r="GPQ54" s="863"/>
      <c r="GPR54" s="863"/>
      <c r="GPS54" s="863"/>
      <c r="GPT54" s="863"/>
      <c r="GPU54" s="863"/>
      <c r="GPV54" s="863"/>
      <c r="GPW54" s="863"/>
      <c r="GPX54" s="863"/>
      <c r="GPY54" s="863"/>
      <c r="GPZ54" s="863"/>
      <c r="GQA54" s="863"/>
      <c r="GQB54" s="863"/>
      <c r="GQC54" s="863"/>
      <c r="GQD54" s="863"/>
      <c r="GQE54" s="863"/>
      <c r="GQF54" s="863"/>
      <c r="GQG54" s="863"/>
      <c r="GQH54" s="863"/>
      <c r="GQI54" s="863"/>
      <c r="GQJ54" s="863"/>
      <c r="GQK54" s="863"/>
      <c r="GQL54" s="863"/>
      <c r="GQM54" s="863"/>
      <c r="GQN54" s="863"/>
      <c r="GQO54" s="863"/>
      <c r="GQP54" s="863"/>
      <c r="GQQ54" s="863"/>
      <c r="GQR54" s="863"/>
      <c r="GQS54" s="863"/>
      <c r="GQT54" s="863"/>
      <c r="GQU54" s="863"/>
      <c r="GQV54" s="863"/>
      <c r="GQW54" s="863"/>
      <c r="GQX54" s="863"/>
      <c r="GQY54" s="863"/>
      <c r="GQZ54" s="863"/>
      <c r="GRA54" s="863"/>
      <c r="GRB54" s="863"/>
      <c r="GRC54" s="863"/>
      <c r="GRD54" s="863"/>
      <c r="GRE54" s="863"/>
      <c r="GRF54" s="863"/>
      <c r="GRG54" s="863"/>
      <c r="GRH54" s="863"/>
      <c r="GRI54" s="863"/>
      <c r="GRJ54" s="863"/>
      <c r="GRK54" s="863"/>
      <c r="GRL54" s="863"/>
      <c r="GRM54" s="863"/>
      <c r="GRN54" s="863"/>
      <c r="GRO54" s="863"/>
      <c r="GRP54" s="863"/>
      <c r="GRQ54" s="863"/>
      <c r="GRR54" s="863"/>
      <c r="GRS54" s="863"/>
      <c r="GRT54" s="863"/>
      <c r="GRU54" s="863"/>
      <c r="GRV54" s="863"/>
      <c r="GRW54" s="863"/>
      <c r="GRX54" s="863"/>
      <c r="GRY54" s="863"/>
      <c r="GRZ54" s="863"/>
      <c r="GSA54" s="863"/>
      <c r="GSB54" s="863"/>
      <c r="GSC54" s="863"/>
      <c r="GSD54" s="863"/>
      <c r="GSE54" s="863"/>
      <c r="GSF54" s="863"/>
      <c r="GSG54" s="863"/>
      <c r="GSH54" s="863"/>
      <c r="GSI54" s="863"/>
      <c r="GSJ54" s="863"/>
      <c r="GSK54" s="863"/>
      <c r="GSL54" s="863"/>
      <c r="GSM54" s="863"/>
      <c r="GSN54" s="863"/>
      <c r="GSO54" s="863"/>
      <c r="GSP54" s="863"/>
      <c r="GSQ54" s="863"/>
      <c r="GSR54" s="863"/>
      <c r="GSS54" s="863"/>
      <c r="GST54" s="863"/>
      <c r="GSU54" s="863"/>
      <c r="GSV54" s="863"/>
      <c r="GSW54" s="863"/>
      <c r="GSX54" s="863"/>
      <c r="GSY54" s="863"/>
      <c r="GSZ54" s="863"/>
      <c r="GTA54" s="863"/>
      <c r="GTB54" s="863"/>
      <c r="GTC54" s="863"/>
      <c r="GTD54" s="863"/>
      <c r="GTE54" s="863"/>
      <c r="GTF54" s="863"/>
      <c r="GTG54" s="863"/>
      <c r="GTH54" s="863"/>
      <c r="GTI54" s="863"/>
      <c r="GTJ54" s="863"/>
      <c r="GTK54" s="863"/>
      <c r="GTL54" s="863"/>
      <c r="GTM54" s="863"/>
      <c r="GTN54" s="863"/>
      <c r="GTO54" s="863"/>
      <c r="GTP54" s="863"/>
      <c r="GTQ54" s="863"/>
      <c r="GTR54" s="863"/>
      <c r="GTS54" s="863"/>
      <c r="GTT54" s="863"/>
      <c r="GTU54" s="863"/>
      <c r="GTV54" s="863"/>
      <c r="GTW54" s="863"/>
      <c r="GTX54" s="863"/>
      <c r="GTY54" s="863"/>
      <c r="GTZ54" s="863"/>
      <c r="GUA54" s="863"/>
      <c r="GUB54" s="863"/>
      <c r="GUC54" s="863"/>
      <c r="GUD54" s="863"/>
      <c r="GUE54" s="863"/>
      <c r="GUF54" s="863"/>
      <c r="GUG54" s="863"/>
      <c r="GUH54" s="863"/>
      <c r="GUI54" s="863"/>
      <c r="GUJ54" s="863"/>
      <c r="GUK54" s="863"/>
      <c r="GUL54" s="863"/>
      <c r="GUM54" s="863"/>
      <c r="GUN54" s="863"/>
      <c r="GUO54" s="863"/>
      <c r="GUP54" s="863"/>
      <c r="GUQ54" s="863"/>
      <c r="GUR54" s="863"/>
      <c r="GUS54" s="863"/>
      <c r="GUT54" s="863"/>
      <c r="GUU54" s="863"/>
      <c r="GUV54" s="863"/>
      <c r="GUW54" s="863"/>
      <c r="GUX54" s="863"/>
      <c r="GUY54" s="863"/>
      <c r="GUZ54" s="863"/>
      <c r="GVA54" s="863"/>
      <c r="GVB54" s="863"/>
      <c r="GVC54" s="863"/>
      <c r="GVD54" s="863"/>
      <c r="GVE54" s="863"/>
      <c r="GVF54" s="863"/>
      <c r="GVG54" s="863"/>
      <c r="GVH54" s="863"/>
      <c r="GVI54" s="863"/>
      <c r="GVJ54" s="863"/>
      <c r="GVK54" s="863"/>
      <c r="GVL54" s="863"/>
      <c r="GVM54" s="863"/>
      <c r="GVN54" s="863"/>
      <c r="GVO54" s="863"/>
      <c r="GVP54" s="863"/>
      <c r="GVQ54" s="863"/>
      <c r="GVR54" s="863"/>
      <c r="GVS54" s="863"/>
      <c r="GVT54" s="863"/>
      <c r="GVU54" s="863"/>
      <c r="GVV54" s="863"/>
      <c r="GVW54" s="863"/>
      <c r="GVX54" s="863"/>
      <c r="GVY54" s="863"/>
      <c r="GVZ54" s="863"/>
      <c r="GWA54" s="863"/>
      <c r="GWB54" s="863"/>
      <c r="GWC54" s="863"/>
      <c r="GWD54" s="863"/>
      <c r="GWE54" s="863"/>
      <c r="GWF54" s="863"/>
      <c r="GWG54" s="863"/>
      <c r="GWH54" s="863"/>
      <c r="GWI54" s="863"/>
      <c r="GWJ54" s="863"/>
      <c r="GWK54" s="863"/>
      <c r="GWL54" s="863"/>
      <c r="GWM54" s="863"/>
      <c r="GWN54" s="863"/>
      <c r="GWO54" s="863"/>
      <c r="GWP54" s="863"/>
      <c r="GWQ54" s="863"/>
      <c r="GWR54" s="863"/>
      <c r="GWS54" s="863"/>
      <c r="GWT54" s="863"/>
      <c r="GWU54" s="863"/>
      <c r="GWV54" s="863"/>
      <c r="GWW54" s="863"/>
      <c r="GWX54" s="863"/>
      <c r="GWY54" s="863"/>
      <c r="GWZ54" s="863"/>
      <c r="GXA54" s="863"/>
      <c r="GXB54" s="863"/>
      <c r="GXC54" s="863"/>
      <c r="GXD54" s="863"/>
      <c r="GXE54" s="863"/>
      <c r="GXF54" s="863"/>
      <c r="GXG54" s="863"/>
      <c r="GXH54" s="863"/>
      <c r="GXI54" s="863"/>
      <c r="GXJ54" s="863"/>
      <c r="GXK54" s="863"/>
      <c r="GXL54" s="863"/>
      <c r="GXM54" s="863"/>
      <c r="GXN54" s="863"/>
      <c r="GXO54" s="863"/>
      <c r="GXP54" s="863"/>
      <c r="GXQ54" s="863"/>
      <c r="GXR54" s="863"/>
      <c r="GXS54" s="863"/>
      <c r="GXT54" s="863"/>
      <c r="GXU54" s="863"/>
      <c r="GXV54" s="863"/>
      <c r="GXW54" s="863"/>
      <c r="GXX54" s="863"/>
      <c r="GXY54" s="863"/>
      <c r="GXZ54" s="863"/>
      <c r="GYA54" s="863"/>
      <c r="GYB54" s="863"/>
      <c r="GYC54" s="863"/>
      <c r="GYD54" s="863"/>
      <c r="GYE54" s="863"/>
      <c r="GYF54" s="863"/>
      <c r="GYG54" s="863"/>
      <c r="GYH54" s="863"/>
      <c r="GYI54" s="863"/>
      <c r="GYJ54" s="863"/>
      <c r="GYK54" s="863"/>
      <c r="GYL54" s="863"/>
      <c r="GYM54" s="863"/>
      <c r="GYN54" s="863"/>
      <c r="GYO54" s="863"/>
      <c r="GYP54" s="863"/>
      <c r="GYQ54" s="863"/>
      <c r="GYR54" s="863"/>
      <c r="GYS54" s="863"/>
      <c r="GYT54" s="863"/>
      <c r="GYU54" s="863"/>
      <c r="GYV54" s="863"/>
      <c r="GYW54" s="863"/>
      <c r="GYX54" s="863"/>
      <c r="GYY54" s="863"/>
      <c r="GYZ54" s="863"/>
      <c r="GZA54" s="863"/>
      <c r="GZB54" s="863"/>
      <c r="GZC54" s="863"/>
      <c r="GZD54" s="863"/>
      <c r="GZE54" s="863"/>
      <c r="GZF54" s="863"/>
      <c r="GZG54" s="863"/>
      <c r="GZH54" s="863"/>
      <c r="GZI54" s="863"/>
      <c r="GZJ54" s="863"/>
      <c r="GZK54" s="863"/>
      <c r="GZL54" s="863"/>
      <c r="GZM54" s="863"/>
      <c r="GZN54" s="863"/>
      <c r="GZO54" s="863"/>
      <c r="GZP54" s="863"/>
      <c r="GZQ54" s="863"/>
      <c r="GZR54" s="863"/>
      <c r="GZS54" s="863"/>
      <c r="GZT54" s="863"/>
      <c r="GZU54" s="863"/>
      <c r="GZV54" s="863"/>
      <c r="GZW54" s="863"/>
      <c r="GZX54" s="863"/>
      <c r="GZY54" s="863"/>
      <c r="GZZ54" s="863"/>
      <c r="HAA54" s="863"/>
      <c r="HAB54" s="863"/>
      <c r="HAC54" s="863"/>
      <c r="HAD54" s="863"/>
      <c r="HAE54" s="863"/>
      <c r="HAF54" s="863"/>
      <c r="HAG54" s="863"/>
      <c r="HAH54" s="863"/>
      <c r="HAI54" s="863"/>
      <c r="HAJ54" s="863"/>
      <c r="HAK54" s="863"/>
      <c r="HAL54" s="863"/>
      <c r="HAM54" s="863"/>
      <c r="HAN54" s="863"/>
      <c r="HAO54" s="863"/>
      <c r="HAP54" s="863"/>
      <c r="HAQ54" s="863"/>
      <c r="HAR54" s="863"/>
      <c r="HAS54" s="863"/>
      <c r="HAT54" s="863"/>
      <c r="HAU54" s="863"/>
      <c r="HAV54" s="863"/>
      <c r="HAW54" s="863"/>
      <c r="HAX54" s="863"/>
      <c r="HAY54" s="863"/>
      <c r="HAZ54" s="863"/>
      <c r="HBA54" s="863"/>
      <c r="HBB54" s="863"/>
      <c r="HBC54" s="863"/>
      <c r="HBD54" s="863"/>
      <c r="HBE54" s="863"/>
      <c r="HBF54" s="863"/>
      <c r="HBG54" s="863"/>
      <c r="HBH54" s="863"/>
      <c r="HBI54" s="863"/>
      <c r="HBJ54" s="863"/>
      <c r="HBK54" s="863"/>
      <c r="HBL54" s="863"/>
      <c r="HBM54" s="863"/>
      <c r="HBN54" s="863"/>
      <c r="HBO54" s="863"/>
      <c r="HBP54" s="863"/>
      <c r="HBQ54" s="863"/>
      <c r="HBR54" s="863"/>
      <c r="HBS54" s="863"/>
      <c r="HBT54" s="863"/>
      <c r="HBU54" s="863"/>
      <c r="HBV54" s="863"/>
      <c r="HBW54" s="863"/>
      <c r="HBX54" s="863"/>
      <c r="HBY54" s="863"/>
      <c r="HBZ54" s="863"/>
      <c r="HCA54" s="863"/>
      <c r="HCB54" s="863"/>
      <c r="HCC54" s="863"/>
      <c r="HCD54" s="863"/>
      <c r="HCE54" s="863"/>
      <c r="HCF54" s="863"/>
      <c r="HCG54" s="863"/>
      <c r="HCH54" s="863"/>
      <c r="HCI54" s="863"/>
      <c r="HCJ54" s="863"/>
      <c r="HCK54" s="863"/>
      <c r="HCL54" s="863"/>
      <c r="HCM54" s="863"/>
      <c r="HCN54" s="863"/>
      <c r="HCO54" s="863"/>
      <c r="HCP54" s="863"/>
      <c r="HCQ54" s="863"/>
      <c r="HCR54" s="863"/>
      <c r="HCS54" s="863"/>
      <c r="HCT54" s="863"/>
      <c r="HCU54" s="863"/>
      <c r="HCV54" s="863"/>
      <c r="HCW54" s="863"/>
      <c r="HCX54" s="863"/>
      <c r="HCY54" s="863"/>
      <c r="HCZ54" s="863"/>
      <c r="HDA54" s="863"/>
      <c r="HDB54" s="863"/>
      <c r="HDC54" s="863"/>
      <c r="HDD54" s="863"/>
      <c r="HDE54" s="863"/>
      <c r="HDF54" s="863"/>
      <c r="HDG54" s="863"/>
      <c r="HDH54" s="863"/>
      <c r="HDI54" s="863"/>
      <c r="HDJ54" s="863"/>
      <c r="HDK54" s="863"/>
      <c r="HDL54" s="863"/>
      <c r="HDM54" s="863"/>
      <c r="HDN54" s="863"/>
      <c r="HDO54" s="863"/>
      <c r="HDP54" s="863"/>
      <c r="HDQ54" s="863"/>
      <c r="HDR54" s="863"/>
      <c r="HDS54" s="863"/>
      <c r="HDT54" s="863"/>
      <c r="HDU54" s="863"/>
      <c r="HDV54" s="863"/>
      <c r="HDW54" s="863"/>
      <c r="HDX54" s="863"/>
      <c r="HDY54" s="863"/>
      <c r="HDZ54" s="863"/>
      <c r="HEA54" s="863"/>
      <c r="HEB54" s="863"/>
      <c r="HEC54" s="863"/>
      <c r="HED54" s="863"/>
      <c r="HEE54" s="863"/>
      <c r="HEF54" s="863"/>
      <c r="HEG54" s="863"/>
      <c r="HEH54" s="863"/>
      <c r="HEI54" s="863"/>
      <c r="HEJ54" s="863"/>
      <c r="HEK54" s="863"/>
      <c r="HEL54" s="863"/>
      <c r="HEM54" s="863"/>
      <c r="HEN54" s="863"/>
      <c r="HEO54" s="863"/>
      <c r="HEP54" s="863"/>
      <c r="HEQ54" s="863"/>
      <c r="HER54" s="863"/>
      <c r="HES54" s="863"/>
      <c r="HET54" s="863"/>
      <c r="HEU54" s="863"/>
      <c r="HEV54" s="863"/>
      <c r="HEW54" s="863"/>
      <c r="HEX54" s="863"/>
      <c r="HEY54" s="863"/>
      <c r="HEZ54" s="863"/>
      <c r="HFA54" s="863"/>
      <c r="HFB54" s="863"/>
      <c r="HFC54" s="863"/>
      <c r="HFD54" s="863"/>
      <c r="HFE54" s="863"/>
      <c r="HFF54" s="863"/>
      <c r="HFG54" s="863"/>
      <c r="HFH54" s="863"/>
      <c r="HFI54" s="863"/>
      <c r="HFJ54" s="863"/>
      <c r="HFK54" s="863"/>
      <c r="HFL54" s="863"/>
      <c r="HFM54" s="863"/>
      <c r="HFN54" s="863"/>
      <c r="HFO54" s="863"/>
      <c r="HFP54" s="863"/>
      <c r="HFQ54" s="863"/>
      <c r="HFR54" s="863"/>
      <c r="HFS54" s="863"/>
      <c r="HFT54" s="863"/>
      <c r="HFU54" s="863"/>
      <c r="HFV54" s="863"/>
      <c r="HFW54" s="863"/>
      <c r="HFX54" s="863"/>
      <c r="HFY54" s="863"/>
      <c r="HFZ54" s="863"/>
      <c r="HGA54" s="863"/>
      <c r="HGB54" s="863"/>
      <c r="HGC54" s="863"/>
      <c r="HGD54" s="863"/>
      <c r="HGE54" s="863"/>
      <c r="HGF54" s="863"/>
      <c r="HGG54" s="863"/>
      <c r="HGH54" s="863"/>
      <c r="HGI54" s="863"/>
      <c r="HGJ54" s="863"/>
      <c r="HGK54" s="863"/>
      <c r="HGL54" s="863"/>
      <c r="HGM54" s="863"/>
      <c r="HGN54" s="863"/>
      <c r="HGO54" s="863"/>
      <c r="HGP54" s="863"/>
      <c r="HGQ54" s="863"/>
      <c r="HGR54" s="863"/>
      <c r="HGS54" s="863"/>
      <c r="HGT54" s="863"/>
      <c r="HGU54" s="863"/>
      <c r="HGV54" s="863"/>
      <c r="HGW54" s="863"/>
      <c r="HGX54" s="863"/>
      <c r="HGY54" s="863"/>
      <c r="HGZ54" s="863"/>
      <c r="HHA54" s="863"/>
      <c r="HHB54" s="863"/>
      <c r="HHC54" s="863"/>
      <c r="HHD54" s="863"/>
      <c r="HHE54" s="863"/>
      <c r="HHF54" s="863"/>
      <c r="HHG54" s="863"/>
      <c r="HHH54" s="863"/>
      <c r="HHI54" s="863"/>
      <c r="HHJ54" s="863"/>
      <c r="HHK54" s="863"/>
      <c r="HHL54" s="863"/>
      <c r="HHM54" s="863"/>
      <c r="HHN54" s="863"/>
      <c r="HHO54" s="863"/>
      <c r="HHP54" s="863"/>
      <c r="HHQ54" s="863"/>
      <c r="HHR54" s="863"/>
      <c r="HHS54" s="863"/>
      <c r="HHT54" s="863"/>
      <c r="HHU54" s="863"/>
      <c r="HHV54" s="863"/>
      <c r="HHW54" s="863"/>
      <c r="HHX54" s="863"/>
      <c r="HHY54" s="863"/>
      <c r="HHZ54" s="863"/>
      <c r="HIA54" s="863"/>
      <c r="HIB54" s="863"/>
      <c r="HIC54" s="863"/>
      <c r="HID54" s="863"/>
      <c r="HIE54" s="863"/>
      <c r="HIF54" s="863"/>
      <c r="HIG54" s="863"/>
      <c r="HIH54" s="863"/>
      <c r="HII54" s="863"/>
      <c r="HIJ54" s="863"/>
      <c r="HIK54" s="863"/>
      <c r="HIL54" s="863"/>
      <c r="HIM54" s="863"/>
      <c r="HIN54" s="863"/>
      <c r="HIO54" s="863"/>
      <c r="HIP54" s="863"/>
      <c r="HIQ54" s="863"/>
      <c r="HIR54" s="863"/>
      <c r="HIS54" s="863"/>
      <c r="HIT54" s="863"/>
      <c r="HIU54" s="863"/>
      <c r="HIV54" s="863"/>
      <c r="HIW54" s="863"/>
      <c r="HIX54" s="863"/>
      <c r="HIY54" s="863"/>
      <c r="HIZ54" s="863"/>
      <c r="HJA54" s="863"/>
      <c r="HJB54" s="863"/>
      <c r="HJC54" s="863"/>
      <c r="HJD54" s="863"/>
      <c r="HJE54" s="863"/>
      <c r="HJF54" s="863"/>
      <c r="HJG54" s="863"/>
      <c r="HJH54" s="863"/>
      <c r="HJI54" s="863"/>
      <c r="HJJ54" s="863"/>
      <c r="HJK54" s="863"/>
      <c r="HJL54" s="863"/>
      <c r="HJM54" s="863"/>
      <c r="HJN54" s="863"/>
      <c r="HJO54" s="863"/>
      <c r="HJP54" s="863"/>
      <c r="HJQ54" s="863"/>
      <c r="HJR54" s="863"/>
      <c r="HJS54" s="863"/>
      <c r="HJT54" s="863"/>
      <c r="HJU54" s="863"/>
      <c r="HJV54" s="863"/>
      <c r="HJW54" s="863"/>
      <c r="HJX54" s="863"/>
      <c r="HJY54" s="863"/>
      <c r="HJZ54" s="863"/>
      <c r="HKA54" s="863"/>
      <c r="HKB54" s="863"/>
      <c r="HKC54" s="863"/>
      <c r="HKD54" s="863"/>
      <c r="HKE54" s="863"/>
      <c r="HKF54" s="863"/>
      <c r="HKG54" s="863"/>
      <c r="HKH54" s="863"/>
      <c r="HKI54" s="863"/>
      <c r="HKJ54" s="863"/>
      <c r="HKK54" s="863"/>
      <c r="HKL54" s="863"/>
      <c r="HKM54" s="863"/>
      <c r="HKN54" s="863"/>
      <c r="HKO54" s="863"/>
      <c r="HKP54" s="863"/>
      <c r="HKQ54" s="863"/>
      <c r="HKR54" s="863"/>
      <c r="HKS54" s="863"/>
      <c r="HKT54" s="863"/>
      <c r="HKU54" s="863"/>
      <c r="HKV54" s="863"/>
      <c r="HKW54" s="863"/>
      <c r="HKX54" s="863"/>
      <c r="HKY54" s="863"/>
      <c r="HKZ54" s="863"/>
      <c r="HLA54" s="863"/>
      <c r="HLB54" s="863"/>
      <c r="HLC54" s="863"/>
      <c r="HLD54" s="863"/>
      <c r="HLE54" s="863"/>
      <c r="HLF54" s="863"/>
      <c r="HLG54" s="863"/>
      <c r="HLH54" s="863"/>
      <c r="HLI54" s="863"/>
      <c r="HLJ54" s="863"/>
      <c r="HLK54" s="863"/>
      <c r="HLL54" s="863"/>
      <c r="HLM54" s="863"/>
      <c r="HLN54" s="863"/>
      <c r="HLO54" s="863"/>
      <c r="HLP54" s="863"/>
      <c r="HLQ54" s="863"/>
      <c r="HLR54" s="863"/>
      <c r="HLS54" s="863"/>
      <c r="HLT54" s="863"/>
      <c r="HLU54" s="863"/>
      <c r="HLV54" s="863"/>
      <c r="HLW54" s="863"/>
      <c r="HLX54" s="863"/>
      <c r="HLY54" s="863"/>
      <c r="HLZ54" s="863"/>
      <c r="HMA54" s="863"/>
      <c r="HMB54" s="863"/>
      <c r="HMC54" s="863"/>
      <c r="HMD54" s="863"/>
      <c r="HME54" s="863"/>
      <c r="HMF54" s="863"/>
      <c r="HMG54" s="863"/>
      <c r="HMH54" s="863"/>
      <c r="HMI54" s="863"/>
      <c r="HMJ54" s="863"/>
      <c r="HMK54" s="863"/>
      <c r="HML54" s="863"/>
      <c r="HMM54" s="863"/>
      <c r="HMN54" s="863"/>
      <c r="HMO54" s="863"/>
      <c r="HMP54" s="863"/>
      <c r="HMQ54" s="863"/>
      <c r="HMR54" s="863"/>
      <c r="HMS54" s="863"/>
      <c r="HMT54" s="863"/>
      <c r="HMU54" s="863"/>
      <c r="HMV54" s="863"/>
      <c r="HMW54" s="863"/>
      <c r="HMX54" s="863"/>
      <c r="HMY54" s="863"/>
      <c r="HMZ54" s="863"/>
      <c r="HNA54" s="863"/>
      <c r="HNB54" s="863"/>
      <c r="HNC54" s="863"/>
      <c r="HND54" s="863"/>
      <c r="HNE54" s="863"/>
      <c r="HNF54" s="863"/>
      <c r="HNG54" s="863"/>
      <c r="HNH54" s="863"/>
      <c r="HNI54" s="863"/>
      <c r="HNJ54" s="863"/>
      <c r="HNK54" s="863"/>
      <c r="HNL54" s="863"/>
      <c r="HNM54" s="863"/>
      <c r="HNN54" s="863"/>
      <c r="HNO54" s="863"/>
      <c r="HNP54" s="863"/>
      <c r="HNQ54" s="863"/>
      <c r="HNR54" s="863"/>
      <c r="HNS54" s="863"/>
      <c r="HNT54" s="863"/>
      <c r="HNU54" s="863"/>
      <c r="HNV54" s="863"/>
      <c r="HNW54" s="863"/>
      <c r="HNX54" s="863"/>
      <c r="HNY54" s="863"/>
      <c r="HNZ54" s="863"/>
      <c r="HOA54" s="863"/>
      <c r="HOB54" s="863"/>
      <c r="HOC54" s="863"/>
      <c r="HOD54" s="863"/>
      <c r="HOE54" s="863"/>
      <c r="HOF54" s="863"/>
      <c r="HOG54" s="863"/>
      <c r="HOH54" s="863"/>
      <c r="HOI54" s="863"/>
      <c r="HOJ54" s="863"/>
      <c r="HOK54" s="863"/>
      <c r="HOL54" s="863"/>
      <c r="HOM54" s="863"/>
      <c r="HON54" s="863"/>
      <c r="HOO54" s="863"/>
      <c r="HOP54" s="863"/>
      <c r="HOQ54" s="863"/>
      <c r="HOR54" s="863"/>
      <c r="HOS54" s="863"/>
      <c r="HOT54" s="863"/>
      <c r="HOU54" s="863"/>
      <c r="HOV54" s="863"/>
      <c r="HOW54" s="863"/>
      <c r="HOX54" s="863"/>
      <c r="HOY54" s="863"/>
      <c r="HOZ54" s="863"/>
      <c r="HPA54" s="863"/>
      <c r="HPB54" s="863"/>
      <c r="HPC54" s="863"/>
      <c r="HPD54" s="863"/>
      <c r="HPE54" s="863"/>
      <c r="HPF54" s="863"/>
      <c r="HPG54" s="863"/>
      <c r="HPH54" s="863"/>
      <c r="HPI54" s="863"/>
      <c r="HPJ54" s="863"/>
      <c r="HPK54" s="863"/>
      <c r="HPL54" s="863"/>
      <c r="HPM54" s="863"/>
      <c r="HPN54" s="863"/>
      <c r="HPO54" s="863"/>
      <c r="HPP54" s="863"/>
      <c r="HPQ54" s="863"/>
      <c r="HPR54" s="863"/>
      <c r="HPS54" s="863"/>
      <c r="HPT54" s="863"/>
      <c r="HPU54" s="863"/>
      <c r="HPV54" s="863"/>
      <c r="HPW54" s="863"/>
      <c r="HPX54" s="863"/>
      <c r="HPY54" s="863"/>
      <c r="HPZ54" s="863"/>
      <c r="HQA54" s="863"/>
      <c r="HQB54" s="863"/>
      <c r="HQC54" s="863"/>
      <c r="HQD54" s="863"/>
      <c r="HQE54" s="863"/>
      <c r="HQF54" s="863"/>
      <c r="HQG54" s="863"/>
      <c r="HQH54" s="863"/>
      <c r="HQI54" s="863"/>
      <c r="HQJ54" s="863"/>
      <c r="HQK54" s="863"/>
      <c r="HQL54" s="863"/>
      <c r="HQM54" s="863"/>
      <c r="HQN54" s="863"/>
      <c r="HQO54" s="863"/>
      <c r="HQP54" s="863"/>
      <c r="HQQ54" s="863"/>
      <c r="HQR54" s="863"/>
      <c r="HQS54" s="863"/>
      <c r="HQT54" s="863"/>
      <c r="HQU54" s="863"/>
      <c r="HQV54" s="863"/>
      <c r="HQW54" s="863"/>
      <c r="HQX54" s="863"/>
      <c r="HQY54" s="863"/>
      <c r="HQZ54" s="863"/>
      <c r="HRA54" s="863"/>
      <c r="HRB54" s="863"/>
      <c r="HRC54" s="863"/>
      <c r="HRD54" s="863"/>
      <c r="HRE54" s="863"/>
      <c r="HRF54" s="863"/>
      <c r="HRG54" s="863"/>
      <c r="HRH54" s="863"/>
      <c r="HRI54" s="863"/>
      <c r="HRJ54" s="863"/>
      <c r="HRK54" s="863"/>
      <c r="HRL54" s="863"/>
      <c r="HRM54" s="863"/>
      <c r="HRN54" s="863"/>
      <c r="HRO54" s="863"/>
      <c r="HRP54" s="863"/>
      <c r="HRQ54" s="863"/>
      <c r="HRR54" s="863"/>
      <c r="HRS54" s="863"/>
      <c r="HRT54" s="863"/>
      <c r="HRU54" s="863"/>
      <c r="HRV54" s="863"/>
      <c r="HRW54" s="863"/>
      <c r="HRX54" s="863"/>
      <c r="HRY54" s="863"/>
      <c r="HRZ54" s="863"/>
      <c r="HSA54" s="863"/>
      <c r="HSB54" s="863"/>
      <c r="HSC54" s="863"/>
      <c r="HSD54" s="863"/>
      <c r="HSE54" s="863"/>
      <c r="HSF54" s="863"/>
      <c r="HSG54" s="863"/>
      <c r="HSH54" s="863"/>
      <c r="HSI54" s="863"/>
      <c r="HSJ54" s="863"/>
      <c r="HSK54" s="863"/>
      <c r="HSL54" s="863"/>
      <c r="HSM54" s="863"/>
      <c r="HSN54" s="863"/>
      <c r="HSO54" s="863"/>
      <c r="HSP54" s="863"/>
      <c r="HSQ54" s="863"/>
      <c r="HSR54" s="863"/>
      <c r="HSS54" s="863"/>
      <c r="HST54" s="863"/>
      <c r="HSU54" s="863"/>
      <c r="HSV54" s="863"/>
      <c r="HSW54" s="863"/>
      <c r="HSX54" s="863"/>
      <c r="HSY54" s="863"/>
      <c r="HSZ54" s="863"/>
      <c r="HTA54" s="863"/>
      <c r="HTB54" s="863"/>
      <c r="HTC54" s="863"/>
      <c r="HTD54" s="863"/>
      <c r="HTE54" s="863"/>
      <c r="HTF54" s="863"/>
      <c r="HTG54" s="863"/>
      <c r="HTH54" s="863"/>
      <c r="HTI54" s="863"/>
      <c r="HTJ54" s="863"/>
      <c r="HTK54" s="863"/>
      <c r="HTL54" s="863"/>
      <c r="HTM54" s="863"/>
      <c r="HTN54" s="863"/>
      <c r="HTO54" s="863"/>
      <c r="HTP54" s="863"/>
      <c r="HTQ54" s="863"/>
      <c r="HTR54" s="863"/>
      <c r="HTS54" s="863"/>
      <c r="HTT54" s="863"/>
      <c r="HTU54" s="863"/>
      <c r="HTV54" s="863"/>
      <c r="HTW54" s="863"/>
      <c r="HTX54" s="863"/>
      <c r="HTY54" s="863"/>
      <c r="HTZ54" s="863"/>
      <c r="HUA54" s="863"/>
      <c r="HUB54" s="863"/>
      <c r="HUC54" s="863"/>
      <c r="HUD54" s="863"/>
      <c r="HUE54" s="863"/>
      <c r="HUF54" s="863"/>
      <c r="HUG54" s="863"/>
      <c r="HUH54" s="863"/>
      <c r="HUI54" s="863"/>
      <c r="HUJ54" s="863"/>
      <c r="HUK54" s="863"/>
      <c r="HUL54" s="863"/>
      <c r="HUM54" s="863"/>
      <c r="HUN54" s="863"/>
      <c r="HUO54" s="863"/>
      <c r="HUP54" s="863"/>
      <c r="HUQ54" s="863"/>
      <c r="HUR54" s="863"/>
      <c r="HUS54" s="863"/>
      <c r="HUT54" s="863"/>
      <c r="HUU54" s="863"/>
      <c r="HUV54" s="863"/>
      <c r="HUW54" s="863"/>
      <c r="HUX54" s="863"/>
      <c r="HUY54" s="863"/>
      <c r="HUZ54" s="863"/>
      <c r="HVA54" s="863"/>
      <c r="HVB54" s="863"/>
      <c r="HVC54" s="863"/>
      <c r="HVD54" s="863"/>
      <c r="HVE54" s="863"/>
      <c r="HVF54" s="863"/>
      <c r="HVG54" s="863"/>
      <c r="HVH54" s="863"/>
      <c r="HVI54" s="863"/>
      <c r="HVJ54" s="863"/>
      <c r="HVK54" s="863"/>
      <c r="HVL54" s="863"/>
      <c r="HVM54" s="863"/>
      <c r="HVN54" s="863"/>
      <c r="HVO54" s="863"/>
      <c r="HVP54" s="863"/>
      <c r="HVQ54" s="863"/>
      <c r="HVR54" s="863"/>
      <c r="HVS54" s="863"/>
      <c r="HVT54" s="863"/>
      <c r="HVU54" s="863"/>
      <c r="HVV54" s="863"/>
      <c r="HVW54" s="863"/>
      <c r="HVX54" s="863"/>
      <c r="HVY54" s="863"/>
      <c r="HVZ54" s="863"/>
      <c r="HWA54" s="863"/>
      <c r="HWB54" s="863"/>
      <c r="HWC54" s="863"/>
      <c r="HWD54" s="863"/>
      <c r="HWE54" s="863"/>
      <c r="HWF54" s="863"/>
      <c r="HWG54" s="863"/>
      <c r="HWH54" s="863"/>
      <c r="HWI54" s="863"/>
      <c r="HWJ54" s="863"/>
      <c r="HWK54" s="863"/>
      <c r="HWL54" s="863"/>
      <c r="HWM54" s="863"/>
      <c r="HWN54" s="863"/>
      <c r="HWO54" s="863"/>
      <c r="HWP54" s="863"/>
      <c r="HWQ54" s="863"/>
      <c r="HWR54" s="863"/>
      <c r="HWS54" s="863"/>
      <c r="HWT54" s="863"/>
      <c r="HWU54" s="863"/>
      <c r="HWV54" s="863"/>
      <c r="HWW54" s="863"/>
      <c r="HWX54" s="863"/>
      <c r="HWY54" s="863"/>
      <c r="HWZ54" s="863"/>
      <c r="HXA54" s="863"/>
      <c r="HXB54" s="863"/>
      <c r="HXC54" s="863"/>
      <c r="HXD54" s="863"/>
      <c r="HXE54" s="863"/>
      <c r="HXF54" s="863"/>
      <c r="HXG54" s="863"/>
      <c r="HXH54" s="863"/>
      <c r="HXI54" s="863"/>
      <c r="HXJ54" s="863"/>
      <c r="HXK54" s="863"/>
      <c r="HXL54" s="863"/>
      <c r="HXM54" s="863"/>
      <c r="HXN54" s="863"/>
      <c r="HXO54" s="863"/>
      <c r="HXP54" s="863"/>
      <c r="HXQ54" s="863"/>
      <c r="HXR54" s="863"/>
      <c r="HXS54" s="863"/>
      <c r="HXT54" s="863"/>
      <c r="HXU54" s="863"/>
      <c r="HXV54" s="863"/>
      <c r="HXW54" s="863"/>
      <c r="HXX54" s="863"/>
      <c r="HXY54" s="863"/>
      <c r="HXZ54" s="863"/>
      <c r="HYA54" s="863"/>
      <c r="HYB54" s="863"/>
      <c r="HYC54" s="863"/>
      <c r="HYD54" s="863"/>
      <c r="HYE54" s="863"/>
      <c r="HYF54" s="863"/>
      <c r="HYG54" s="863"/>
      <c r="HYH54" s="863"/>
      <c r="HYI54" s="863"/>
      <c r="HYJ54" s="863"/>
      <c r="HYK54" s="863"/>
      <c r="HYL54" s="863"/>
      <c r="HYM54" s="863"/>
      <c r="HYN54" s="863"/>
      <c r="HYO54" s="863"/>
      <c r="HYP54" s="863"/>
      <c r="HYQ54" s="863"/>
      <c r="HYR54" s="863"/>
      <c r="HYS54" s="863"/>
      <c r="HYT54" s="863"/>
      <c r="HYU54" s="863"/>
      <c r="HYV54" s="863"/>
      <c r="HYW54" s="863"/>
      <c r="HYX54" s="863"/>
      <c r="HYY54" s="863"/>
      <c r="HYZ54" s="863"/>
      <c r="HZA54" s="863"/>
      <c r="HZB54" s="863"/>
      <c r="HZC54" s="863"/>
      <c r="HZD54" s="863"/>
      <c r="HZE54" s="863"/>
      <c r="HZF54" s="863"/>
      <c r="HZG54" s="863"/>
      <c r="HZH54" s="863"/>
      <c r="HZI54" s="863"/>
      <c r="HZJ54" s="863"/>
      <c r="HZK54" s="863"/>
      <c r="HZL54" s="863"/>
      <c r="HZM54" s="863"/>
      <c r="HZN54" s="863"/>
      <c r="HZO54" s="863"/>
      <c r="HZP54" s="863"/>
      <c r="HZQ54" s="863"/>
      <c r="HZR54" s="863"/>
      <c r="HZS54" s="863"/>
      <c r="HZT54" s="863"/>
      <c r="HZU54" s="863"/>
      <c r="HZV54" s="863"/>
      <c r="HZW54" s="863"/>
      <c r="HZX54" s="863"/>
      <c r="HZY54" s="863"/>
      <c r="HZZ54" s="863"/>
      <c r="IAA54" s="863"/>
      <c r="IAB54" s="863"/>
      <c r="IAC54" s="863"/>
      <c r="IAD54" s="863"/>
      <c r="IAE54" s="863"/>
      <c r="IAF54" s="863"/>
      <c r="IAG54" s="863"/>
      <c r="IAH54" s="863"/>
      <c r="IAI54" s="863"/>
      <c r="IAJ54" s="863"/>
      <c r="IAK54" s="863"/>
      <c r="IAL54" s="863"/>
      <c r="IAM54" s="863"/>
      <c r="IAN54" s="863"/>
      <c r="IAO54" s="863"/>
      <c r="IAP54" s="863"/>
      <c r="IAQ54" s="863"/>
      <c r="IAR54" s="863"/>
      <c r="IAS54" s="863"/>
      <c r="IAT54" s="863"/>
      <c r="IAU54" s="863"/>
      <c r="IAV54" s="863"/>
      <c r="IAW54" s="863"/>
      <c r="IAX54" s="863"/>
      <c r="IAY54" s="863"/>
      <c r="IAZ54" s="863"/>
      <c r="IBA54" s="863"/>
      <c r="IBB54" s="863"/>
      <c r="IBC54" s="863"/>
      <c r="IBD54" s="863"/>
      <c r="IBE54" s="863"/>
      <c r="IBF54" s="863"/>
      <c r="IBG54" s="863"/>
      <c r="IBH54" s="863"/>
      <c r="IBI54" s="863"/>
      <c r="IBJ54" s="863"/>
      <c r="IBK54" s="863"/>
      <c r="IBL54" s="863"/>
      <c r="IBM54" s="863"/>
      <c r="IBN54" s="863"/>
      <c r="IBO54" s="863"/>
      <c r="IBP54" s="863"/>
      <c r="IBQ54" s="863"/>
      <c r="IBR54" s="863"/>
      <c r="IBS54" s="863"/>
      <c r="IBT54" s="863"/>
      <c r="IBU54" s="863"/>
      <c r="IBV54" s="863"/>
      <c r="IBW54" s="863"/>
      <c r="IBX54" s="863"/>
      <c r="IBY54" s="863"/>
      <c r="IBZ54" s="863"/>
      <c r="ICA54" s="863"/>
      <c r="ICB54" s="863"/>
      <c r="ICC54" s="863"/>
      <c r="ICD54" s="863"/>
      <c r="ICE54" s="863"/>
      <c r="ICF54" s="863"/>
      <c r="ICG54" s="863"/>
      <c r="ICH54" s="863"/>
      <c r="ICI54" s="863"/>
      <c r="ICJ54" s="863"/>
      <c r="ICK54" s="863"/>
      <c r="ICL54" s="863"/>
      <c r="ICM54" s="863"/>
      <c r="ICN54" s="863"/>
      <c r="ICO54" s="863"/>
      <c r="ICP54" s="863"/>
      <c r="ICQ54" s="863"/>
      <c r="ICR54" s="863"/>
      <c r="ICS54" s="863"/>
      <c r="ICT54" s="863"/>
      <c r="ICU54" s="863"/>
      <c r="ICV54" s="863"/>
      <c r="ICW54" s="863"/>
      <c r="ICX54" s="863"/>
      <c r="ICY54" s="863"/>
      <c r="ICZ54" s="863"/>
      <c r="IDA54" s="863"/>
      <c r="IDB54" s="863"/>
      <c r="IDC54" s="863"/>
      <c r="IDD54" s="863"/>
      <c r="IDE54" s="863"/>
      <c r="IDF54" s="863"/>
      <c r="IDG54" s="863"/>
      <c r="IDH54" s="863"/>
      <c r="IDI54" s="863"/>
      <c r="IDJ54" s="863"/>
      <c r="IDK54" s="863"/>
      <c r="IDL54" s="863"/>
      <c r="IDM54" s="863"/>
      <c r="IDN54" s="863"/>
      <c r="IDO54" s="863"/>
      <c r="IDP54" s="863"/>
      <c r="IDQ54" s="863"/>
      <c r="IDR54" s="863"/>
      <c r="IDS54" s="863"/>
      <c r="IDT54" s="863"/>
      <c r="IDU54" s="863"/>
      <c r="IDV54" s="863"/>
      <c r="IDW54" s="863"/>
      <c r="IDX54" s="863"/>
      <c r="IDY54" s="863"/>
      <c r="IDZ54" s="863"/>
      <c r="IEA54" s="863"/>
      <c r="IEB54" s="863"/>
      <c r="IEC54" s="863"/>
      <c r="IED54" s="863"/>
      <c r="IEE54" s="863"/>
      <c r="IEF54" s="863"/>
      <c r="IEG54" s="863"/>
      <c r="IEH54" s="863"/>
      <c r="IEI54" s="863"/>
      <c r="IEJ54" s="863"/>
      <c r="IEK54" s="863"/>
      <c r="IEL54" s="863"/>
      <c r="IEM54" s="863"/>
      <c r="IEN54" s="863"/>
      <c r="IEO54" s="863"/>
      <c r="IEP54" s="863"/>
      <c r="IEQ54" s="863"/>
      <c r="IER54" s="863"/>
      <c r="IES54" s="863"/>
      <c r="IET54" s="863"/>
      <c r="IEU54" s="863"/>
      <c r="IEV54" s="863"/>
      <c r="IEW54" s="863"/>
      <c r="IEX54" s="863"/>
      <c r="IEY54" s="863"/>
      <c r="IEZ54" s="863"/>
      <c r="IFA54" s="863"/>
      <c r="IFB54" s="863"/>
      <c r="IFC54" s="863"/>
      <c r="IFD54" s="863"/>
      <c r="IFE54" s="863"/>
      <c r="IFF54" s="863"/>
      <c r="IFG54" s="863"/>
      <c r="IFH54" s="863"/>
      <c r="IFI54" s="863"/>
      <c r="IFJ54" s="863"/>
      <c r="IFK54" s="863"/>
      <c r="IFL54" s="863"/>
      <c r="IFM54" s="863"/>
      <c r="IFN54" s="863"/>
      <c r="IFO54" s="863"/>
      <c r="IFP54" s="863"/>
      <c r="IFQ54" s="863"/>
      <c r="IFR54" s="863"/>
      <c r="IFS54" s="863"/>
      <c r="IFT54" s="863"/>
      <c r="IFU54" s="863"/>
      <c r="IFV54" s="863"/>
      <c r="IFW54" s="863"/>
      <c r="IFX54" s="863"/>
      <c r="IFY54" s="863"/>
      <c r="IFZ54" s="863"/>
      <c r="IGA54" s="863"/>
      <c r="IGB54" s="863"/>
      <c r="IGC54" s="863"/>
      <c r="IGD54" s="863"/>
      <c r="IGE54" s="863"/>
      <c r="IGF54" s="863"/>
      <c r="IGG54" s="863"/>
      <c r="IGH54" s="863"/>
      <c r="IGI54" s="863"/>
      <c r="IGJ54" s="863"/>
      <c r="IGK54" s="863"/>
      <c r="IGL54" s="863"/>
      <c r="IGM54" s="863"/>
      <c r="IGN54" s="863"/>
      <c r="IGO54" s="863"/>
      <c r="IGP54" s="863"/>
      <c r="IGQ54" s="863"/>
      <c r="IGR54" s="863"/>
      <c r="IGS54" s="863"/>
      <c r="IGT54" s="863"/>
      <c r="IGU54" s="863"/>
      <c r="IGV54" s="863"/>
      <c r="IGW54" s="863"/>
      <c r="IGX54" s="863"/>
      <c r="IGY54" s="863"/>
      <c r="IGZ54" s="863"/>
      <c r="IHA54" s="863"/>
      <c r="IHB54" s="863"/>
      <c r="IHC54" s="863"/>
      <c r="IHD54" s="863"/>
      <c r="IHE54" s="863"/>
      <c r="IHF54" s="863"/>
      <c r="IHG54" s="863"/>
      <c r="IHH54" s="863"/>
      <c r="IHI54" s="863"/>
      <c r="IHJ54" s="863"/>
      <c r="IHK54" s="863"/>
      <c r="IHL54" s="863"/>
      <c r="IHM54" s="863"/>
      <c r="IHN54" s="863"/>
      <c r="IHO54" s="863"/>
      <c r="IHP54" s="863"/>
      <c r="IHQ54" s="863"/>
      <c r="IHR54" s="863"/>
      <c r="IHS54" s="863"/>
      <c r="IHT54" s="863"/>
      <c r="IHU54" s="863"/>
      <c r="IHV54" s="863"/>
      <c r="IHW54" s="863"/>
      <c r="IHX54" s="863"/>
      <c r="IHY54" s="863"/>
      <c r="IHZ54" s="863"/>
      <c r="IIA54" s="863"/>
      <c r="IIB54" s="863"/>
      <c r="IIC54" s="863"/>
      <c r="IID54" s="863"/>
      <c r="IIE54" s="863"/>
      <c r="IIF54" s="863"/>
      <c r="IIG54" s="863"/>
      <c r="IIH54" s="863"/>
      <c r="III54" s="863"/>
      <c r="IIJ54" s="863"/>
      <c r="IIK54" s="863"/>
      <c r="IIL54" s="863"/>
      <c r="IIM54" s="863"/>
      <c r="IIN54" s="863"/>
      <c r="IIO54" s="863"/>
      <c r="IIP54" s="863"/>
      <c r="IIQ54" s="863"/>
      <c r="IIR54" s="863"/>
      <c r="IIS54" s="863"/>
      <c r="IIT54" s="863"/>
      <c r="IIU54" s="863"/>
      <c r="IIV54" s="863"/>
      <c r="IIW54" s="863"/>
      <c r="IIX54" s="863"/>
      <c r="IIY54" s="863"/>
      <c r="IIZ54" s="863"/>
      <c r="IJA54" s="863"/>
      <c r="IJB54" s="863"/>
      <c r="IJC54" s="863"/>
      <c r="IJD54" s="863"/>
      <c r="IJE54" s="863"/>
      <c r="IJF54" s="863"/>
      <c r="IJG54" s="863"/>
      <c r="IJH54" s="863"/>
      <c r="IJI54" s="863"/>
      <c r="IJJ54" s="863"/>
      <c r="IJK54" s="863"/>
      <c r="IJL54" s="863"/>
      <c r="IJM54" s="863"/>
      <c r="IJN54" s="863"/>
      <c r="IJO54" s="863"/>
      <c r="IJP54" s="863"/>
      <c r="IJQ54" s="863"/>
      <c r="IJR54" s="863"/>
      <c r="IJS54" s="863"/>
      <c r="IJT54" s="863"/>
      <c r="IJU54" s="863"/>
      <c r="IJV54" s="863"/>
      <c r="IJW54" s="863"/>
      <c r="IJX54" s="863"/>
      <c r="IJY54" s="863"/>
      <c r="IJZ54" s="863"/>
      <c r="IKA54" s="863"/>
      <c r="IKB54" s="863"/>
      <c r="IKC54" s="863"/>
      <c r="IKD54" s="863"/>
      <c r="IKE54" s="863"/>
      <c r="IKF54" s="863"/>
      <c r="IKG54" s="863"/>
      <c r="IKH54" s="863"/>
      <c r="IKI54" s="863"/>
      <c r="IKJ54" s="863"/>
      <c r="IKK54" s="863"/>
      <c r="IKL54" s="863"/>
      <c r="IKM54" s="863"/>
      <c r="IKN54" s="863"/>
      <c r="IKO54" s="863"/>
      <c r="IKP54" s="863"/>
      <c r="IKQ54" s="863"/>
      <c r="IKR54" s="863"/>
      <c r="IKS54" s="863"/>
      <c r="IKT54" s="863"/>
      <c r="IKU54" s="863"/>
      <c r="IKV54" s="863"/>
      <c r="IKW54" s="863"/>
      <c r="IKX54" s="863"/>
      <c r="IKY54" s="863"/>
      <c r="IKZ54" s="863"/>
      <c r="ILA54" s="863"/>
      <c r="ILB54" s="863"/>
      <c r="ILC54" s="863"/>
      <c r="ILD54" s="863"/>
      <c r="ILE54" s="863"/>
      <c r="ILF54" s="863"/>
      <c r="ILG54" s="863"/>
      <c r="ILH54" s="863"/>
      <c r="ILI54" s="863"/>
      <c r="ILJ54" s="863"/>
      <c r="ILK54" s="863"/>
      <c r="ILL54" s="863"/>
      <c r="ILM54" s="863"/>
      <c r="ILN54" s="863"/>
      <c r="ILO54" s="863"/>
      <c r="ILP54" s="863"/>
      <c r="ILQ54" s="863"/>
      <c r="ILR54" s="863"/>
      <c r="ILS54" s="863"/>
      <c r="ILT54" s="863"/>
      <c r="ILU54" s="863"/>
      <c r="ILV54" s="863"/>
      <c r="ILW54" s="863"/>
      <c r="ILX54" s="863"/>
      <c r="ILY54" s="863"/>
      <c r="ILZ54" s="863"/>
      <c r="IMA54" s="863"/>
      <c r="IMB54" s="863"/>
      <c r="IMC54" s="863"/>
      <c r="IMD54" s="863"/>
      <c r="IME54" s="863"/>
      <c r="IMF54" s="863"/>
      <c r="IMG54" s="863"/>
      <c r="IMH54" s="863"/>
      <c r="IMI54" s="863"/>
      <c r="IMJ54" s="863"/>
      <c r="IMK54" s="863"/>
      <c r="IML54" s="863"/>
      <c r="IMM54" s="863"/>
      <c r="IMN54" s="863"/>
      <c r="IMO54" s="863"/>
      <c r="IMP54" s="863"/>
      <c r="IMQ54" s="863"/>
      <c r="IMR54" s="863"/>
      <c r="IMS54" s="863"/>
      <c r="IMT54" s="863"/>
      <c r="IMU54" s="863"/>
      <c r="IMV54" s="863"/>
      <c r="IMW54" s="863"/>
      <c r="IMX54" s="863"/>
      <c r="IMY54" s="863"/>
      <c r="IMZ54" s="863"/>
      <c r="INA54" s="863"/>
      <c r="INB54" s="863"/>
      <c r="INC54" s="863"/>
      <c r="IND54" s="863"/>
      <c r="INE54" s="863"/>
      <c r="INF54" s="863"/>
      <c r="ING54" s="863"/>
      <c r="INH54" s="863"/>
      <c r="INI54" s="863"/>
      <c r="INJ54" s="863"/>
      <c r="INK54" s="863"/>
      <c r="INL54" s="863"/>
      <c r="INM54" s="863"/>
      <c r="INN54" s="863"/>
      <c r="INO54" s="863"/>
      <c r="INP54" s="863"/>
      <c r="INQ54" s="863"/>
      <c r="INR54" s="863"/>
      <c r="INS54" s="863"/>
      <c r="INT54" s="863"/>
      <c r="INU54" s="863"/>
      <c r="INV54" s="863"/>
      <c r="INW54" s="863"/>
      <c r="INX54" s="863"/>
      <c r="INY54" s="863"/>
      <c r="INZ54" s="863"/>
      <c r="IOA54" s="863"/>
      <c r="IOB54" s="863"/>
      <c r="IOC54" s="863"/>
      <c r="IOD54" s="863"/>
      <c r="IOE54" s="863"/>
      <c r="IOF54" s="863"/>
      <c r="IOG54" s="863"/>
      <c r="IOH54" s="863"/>
      <c r="IOI54" s="863"/>
      <c r="IOJ54" s="863"/>
      <c r="IOK54" s="863"/>
      <c r="IOL54" s="863"/>
      <c r="IOM54" s="863"/>
      <c r="ION54" s="863"/>
      <c r="IOO54" s="863"/>
      <c r="IOP54" s="863"/>
      <c r="IOQ54" s="863"/>
      <c r="IOR54" s="863"/>
      <c r="IOS54" s="863"/>
      <c r="IOT54" s="863"/>
      <c r="IOU54" s="863"/>
      <c r="IOV54" s="863"/>
      <c r="IOW54" s="863"/>
      <c r="IOX54" s="863"/>
      <c r="IOY54" s="863"/>
      <c r="IOZ54" s="863"/>
      <c r="IPA54" s="863"/>
      <c r="IPB54" s="863"/>
      <c r="IPC54" s="863"/>
      <c r="IPD54" s="863"/>
      <c r="IPE54" s="863"/>
      <c r="IPF54" s="863"/>
      <c r="IPG54" s="863"/>
      <c r="IPH54" s="863"/>
      <c r="IPI54" s="863"/>
      <c r="IPJ54" s="863"/>
      <c r="IPK54" s="863"/>
      <c r="IPL54" s="863"/>
      <c r="IPM54" s="863"/>
      <c r="IPN54" s="863"/>
      <c r="IPO54" s="863"/>
      <c r="IPP54" s="863"/>
      <c r="IPQ54" s="863"/>
      <c r="IPR54" s="863"/>
      <c r="IPS54" s="863"/>
      <c r="IPT54" s="863"/>
      <c r="IPU54" s="863"/>
      <c r="IPV54" s="863"/>
      <c r="IPW54" s="863"/>
      <c r="IPX54" s="863"/>
      <c r="IPY54" s="863"/>
      <c r="IPZ54" s="863"/>
      <c r="IQA54" s="863"/>
      <c r="IQB54" s="863"/>
      <c r="IQC54" s="863"/>
      <c r="IQD54" s="863"/>
      <c r="IQE54" s="863"/>
      <c r="IQF54" s="863"/>
      <c r="IQG54" s="863"/>
      <c r="IQH54" s="863"/>
      <c r="IQI54" s="863"/>
      <c r="IQJ54" s="863"/>
      <c r="IQK54" s="863"/>
      <c r="IQL54" s="863"/>
      <c r="IQM54" s="863"/>
      <c r="IQN54" s="863"/>
      <c r="IQO54" s="863"/>
      <c r="IQP54" s="863"/>
      <c r="IQQ54" s="863"/>
      <c r="IQR54" s="863"/>
      <c r="IQS54" s="863"/>
      <c r="IQT54" s="863"/>
      <c r="IQU54" s="863"/>
      <c r="IQV54" s="863"/>
      <c r="IQW54" s="863"/>
      <c r="IQX54" s="863"/>
      <c r="IQY54" s="863"/>
      <c r="IQZ54" s="863"/>
      <c r="IRA54" s="863"/>
      <c r="IRB54" s="863"/>
      <c r="IRC54" s="863"/>
      <c r="IRD54" s="863"/>
      <c r="IRE54" s="863"/>
      <c r="IRF54" s="863"/>
      <c r="IRG54" s="863"/>
      <c r="IRH54" s="863"/>
      <c r="IRI54" s="863"/>
      <c r="IRJ54" s="863"/>
      <c r="IRK54" s="863"/>
      <c r="IRL54" s="863"/>
      <c r="IRM54" s="863"/>
      <c r="IRN54" s="863"/>
      <c r="IRO54" s="863"/>
      <c r="IRP54" s="863"/>
      <c r="IRQ54" s="863"/>
      <c r="IRR54" s="863"/>
      <c r="IRS54" s="863"/>
      <c r="IRT54" s="863"/>
      <c r="IRU54" s="863"/>
      <c r="IRV54" s="863"/>
      <c r="IRW54" s="863"/>
      <c r="IRX54" s="863"/>
      <c r="IRY54" s="863"/>
      <c r="IRZ54" s="863"/>
      <c r="ISA54" s="863"/>
      <c r="ISB54" s="863"/>
      <c r="ISC54" s="863"/>
      <c r="ISD54" s="863"/>
      <c r="ISE54" s="863"/>
      <c r="ISF54" s="863"/>
      <c r="ISG54" s="863"/>
      <c r="ISH54" s="863"/>
      <c r="ISI54" s="863"/>
      <c r="ISJ54" s="863"/>
      <c r="ISK54" s="863"/>
      <c r="ISL54" s="863"/>
      <c r="ISM54" s="863"/>
      <c r="ISN54" s="863"/>
      <c r="ISO54" s="863"/>
      <c r="ISP54" s="863"/>
      <c r="ISQ54" s="863"/>
      <c r="ISR54" s="863"/>
      <c r="ISS54" s="863"/>
      <c r="IST54" s="863"/>
      <c r="ISU54" s="863"/>
      <c r="ISV54" s="863"/>
      <c r="ISW54" s="863"/>
      <c r="ISX54" s="863"/>
      <c r="ISY54" s="863"/>
      <c r="ISZ54" s="863"/>
      <c r="ITA54" s="863"/>
      <c r="ITB54" s="863"/>
      <c r="ITC54" s="863"/>
      <c r="ITD54" s="863"/>
      <c r="ITE54" s="863"/>
      <c r="ITF54" s="863"/>
      <c r="ITG54" s="863"/>
      <c r="ITH54" s="863"/>
      <c r="ITI54" s="863"/>
      <c r="ITJ54" s="863"/>
      <c r="ITK54" s="863"/>
      <c r="ITL54" s="863"/>
      <c r="ITM54" s="863"/>
      <c r="ITN54" s="863"/>
      <c r="ITO54" s="863"/>
      <c r="ITP54" s="863"/>
      <c r="ITQ54" s="863"/>
      <c r="ITR54" s="863"/>
      <c r="ITS54" s="863"/>
      <c r="ITT54" s="863"/>
      <c r="ITU54" s="863"/>
      <c r="ITV54" s="863"/>
      <c r="ITW54" s="863"/>
      <c r="ITX54" s="863"/>
      <c r="ITY54" s="863"/>
      <c r="ITZ54" s="863"/>
      <c r="IUA54" s="863"/>
      <c r="IUB54" s="863"/>
      <c r="IUC54" s="863"/>
      <c r="IUD54" s="863"/>
      <c r="IUE54" s="863"/>
      <c r="IUF54" s="863"/>
      <c r="IUG54" s="863"/>
      <c r="IUH54" s="863"/>
      <c r="IUI54" s="863"/>
      <c r="IUJ54" s="863"/>
      <c r="IUK54" s="863"/>
      <c r="IUL54" s="863"/>
      <c r="IUM54" s="863"/>
      <c r="IUN54" s="863"/>
      <c r="IUO54" s="863"/>
      <c r="IUP54" s="863"/>
      <c r="IUQ54" s="863"/>
      <c r="IUR54" s="863"/>
      <c r="IUS54" s="863"/>
      <c r="IUT54" s="863"/>
      <c r="IUU54" s="863"/>
      <c r="IUV54" s="863"/>
      <c r="IUW54" s="863"/>
      <c r="IUX54" s="863"/>
      <c r="IUY54" s="863"/>
      <c r="IUZ54" s="863"/>
      <c r="IVA54" s="863"/>
      <c r="IVB54" s="863"/>
      <c r="IVC54" s="863"/>
      <c r="IVD54" s="863"/>
      <c r="IVE54" s="863"/>
      <c r="IVF54" s="863"/>
      <c r="IVG54" s="863"/>
      <c r="IVH54" s="863"/>
      <c r="IVI54" s="863"/>
      <c r="IVJ54" s="863"/>
      <c r="IVK54" s="863"/>
      <c r="IVL54" s="863"/>
      <c r="IVM54" s="863"/>
      <c r="IVN54" s="863"/>
      <c r="IVO54" s="863"/>
      <c r="IVP54" s="863"/>
      <c r="IVQ54" s="863"/>
      <c r="IVR54" s="863"/>
      <c r="IVS54" s="863"/>
      <c r="IVT54" s="863"/>
      <c r="IVU54" s="863"/>
      <c r="IVV54" s="863"/>
      <c r="IVW54" s="863"/>
      <c r="IVX54" s="863"/>
      <c r="IVY54" s="863"/>
      <c r="IVZ54" s="863"/>
      <c r="IWA54" s="863"/>
      <c r="IWB54" s="863"/>
      <c r="IWC54" s="863"/>
      <c r="IWD54" s="863"/>
      <c r="IWE54" s="863"/>
      <c r="IWF54" s="863"/>
      <c r="IWG54" s="863"/>
      <c r="IWH54" s="863"/>
      <c r="IWI54" s="863"/>
      <c r="IWJ54" s="863"/>
      <c r="IWK54" s="863"/>
      <c r="IWL54" s="863"/>
      <c r="IWM54" s="863"/>
      <c r="IWN54" s="863"/>
      <c r="IWO54" s="863"/>
      <c r="IWP54" s="863"/>
      <c r="IWQ54" s="863"/>
      <c r="IWR54" s="863"/>
      <c r="IWS54" s="863"/>
      <c r="IWT54" s="863"/>
      <c r="IWU54" s="863"/>
      <c r="IWV54" s="863"/>
      <c r="IWW54" s="863"/>
      <c r="IWX54" s="863"/>
      <c r="IWY54" s="863"/>
      <c r="IWZ54" s="863"/>
      <c r="IXA54" s="863"/>
      <c r="IXB54" s="863"/>
      <c r="IXC54" s="863"/>
      <c r="IXD54" s="863"/>
      <c r="IXE54" s="863"/>
      <c r="IXF54" s="863"/>
      <c r="IXG54" s="863"/>
      <c r="IXH54" s="863"/>
      <c r="IXI54" s="863"/>
      <c r="IXJ54" s="863"/>
      <c r="IXK54" s="863"/>
      <c r="IXL54" s="863"/>
      <c r="IXM54" s="863"/>
      <c r="IXN54" s="863"/>
      <c r="IXO54" s="863"/>
      <c r="IXP54" s="863"/>
      <c r="IXQ54" s="863"/>
      <c r="IXR54" s="863"/>
      <c r="IXS54" s="863"/>
      <c r="IXT54" s="863"/>
      <c r="IXU54" s="863"/>
      <c r="IXV54" s="863"/>
      <c r="IXW54" s="863"/>
      <c r="IXX54" s="863"/>
      <c r="IXY54" s="863"/>
      <c r="IXZ54" s="863"/>
      <c r="IYA54" s="863"/>
      <c r="IYB54" s="863"/>
      <c r="IYC54" s="863"/>
      <c r="IYD54" s="863"/>
      <c r="IYE54" s="863"/>
      <c r="IYF54" s="863"/>
      <c r="IYG54" s="863"/>
      <c r="IYH54" s="863"/>
      <c r="IYI54" s="863"/>
      <c r="IYJ54" s="863"/>
      <c r="IYK54" s="863"/>
      <c r="IYL54" s="863"/>
      <c r="IYM54" s="863"/>
      <c r="IYN54" s="863"/>
      <c r="IYO54" s="863"/>
      <c r="IYP54" s="863"/>
      <c r="IYQ54" s="863"/>
      <c r="IYR54" s="863"/>
      <c r="IYS54" s="863"/>
      <c r="IYT54" s="863"/>
      <c r="IYU54" s="863"/>
      <c r="IYV54" s="863"/>
      <c r="IYW54" s="863"/>
      <c r="IYX54" s="863"/>
      <c r="IYY54" s="863"/>
      <c r="IYZ54" s="863"/>
      <c r="IZA54" s="863"/>
      <c r="IZB54" s="863"/>
      <c r="IZC54" s="863"/>
      <c r="IZD54" s="863"/>
      <c r="IZE54" s="863"/>
      <c r="IZF54" s="863"/>
      <c r="IZG54" s="863"/>
      <c r="IZH54" s="863"/>
      <c r="IZI54" s="863"/>
      <c r="IZJ54" s="863"/>
      <c r="IZK54" s="863"/>
      <c r="IZL54" s="863"/>
      <c r="IZM54" s="863"/>
      <c r="IZN54" s="863"/>
      <c r="IZO54" s="863"/>
      <c r="IZP54" s="863"/>
      <c r="IZQ54" s="863"/>
      <c r="IZR54" s="863"/>
      <c r="IZS54" s="863"/>
      <c r="IZT54" s="863"/>
      <c r="IZU54" s="863"/>
      <c r="IZV54" s="863"/>
      <c r="IZW54" s="863"/>
      <c r="IZX54" s="863"/>
      <c r="IZY54" s="863"/>
      <c r="IZZ54" s="863"/>
      <c r="JAA54" s="863"/>
      <c r="JAB54" s="863"/>
      <c r="JAC54" s="863"/>
      <c r="JAD54" s="863"/>
      <c r="JAE54" s="863"/>
      <c r="JAF54" s="863"/>
      <c r="JAG54" s="863"/>
      <c r="JAH54" s="863"/>
      <c r="JAI54" s="863"/>
      <c r="JAJ54" s="863"/>
      <c r="JAK54" s="863"/>
      <c r="JAL54" s="863"/>
      <c r="JAM54" s="863"/>
      <c r="JAN54" s="863"/>
      <c r="JAO54" s="863"/>
      <c r="JAP54" s="863"/>
      <c r="JAQ54" s="863"/>
      <c r="JAR54" s="863"/>
      <c r="JAS54" s="863"/>
      <c r="JAT54" s="863"/>
      <c r="JAU54" s="863"/>
      <c r="JAV54" s="863"/>
      <c r="JAW54" s="863"/>
      <c r="JAX54" s="863"/>
      <c r="JAY54" s="863"/>
      <c r="JAZ54" s="863"/>
      <c r="JBA54" s="863"/>
      <c r="JBB54" s="863"/>
      <c r="JBC54" s="863"/>
      <c r="JBD54" s="863"/>
      <c r="JBE54" s="863"/>
      <c r="JBF54" s="863"/>
      <c r="JBG54" s="863"/>
      <c r="JBH54" s="863"/>
      <c r="JBI54" s="863"/>
      <c r="JBJ54" s="863"/>
      <c r="JBK54" s="863"/>
      <c r="JBL54" s="863"/>
      <c r="JBM54" s="863"/>
      <c r="JBN54" s="863"/>
      <c r="JBO54" s="863"/>
      <c r="JBP54" s="863"/>
      <c r="JBQ54" s="863"/>
      <c r="JBR54" s="863"/>
      <c r="JBS54" s="863"/>
      <c r="JBT54" s="863"/>
      <c r="JBU54" s="863"/>
      <c r="JBV54" s="863"/>
      <c r="JBW54" s="863"/>
      <c r="JBX54" s="863"/>
      <c r="JBY54" s="863"/>
      <c r="JBZ54" s="863"/>
      <c r="JCA54" s="863"/>
      <c r="JCB54" s="863"/>
      <c r="JCC54" s="863"/>
      <c r="JCD54" s="863"/>
      <c r="JCE54" s="863"/>
      <c r="JCF54" s="863"/>
      <c r="JCG54" s="863"/>
      <c r="JCH54" s="863"/>
      <c r="JCI54" s="863"/>
      <c r="JCJ54" s="863"/>
      <c r="JCK54" s="863"/>
      <c r="JCL54" s="863"/>
      <c r="JCM54" s="863"/>
      <c r="JCN54" s="863"/>
      <c r="JCO54" s="863"/>
      <c r="JCP54" s="863"/>
      <c r="JCQ54" s="863"/>
      <c r="JCR54" s="863"/>
      <c r="JCS54" s="863"/>
      <c r="JCT54" s="863"/>
      <c r="JCU54" s="863"/>
      <c r="JCV54" s="863"/>
      <c r="JCW54" s="863"/>
      <c r="JCX54" s="863"/>
      <c r="JCY54" s="863"/>
      <c r="JCZ54" s="863"/>
      <c r="JDA54" s="863"/>
      <c r="JDB54" s="863"/>
      <c r="JDC54" s="863"/>
      <c r="JDD54" s="863"/>
      <c r="JDE54" s="863"/>
      <c r="JDF54" s="863"/>
      <c r="JDG54" s="863"/>
      <c r="JDH54" s="863"/>
      <c r="JDI54" s="863"/>
      <c r="JDJ54" s="863"/>
      <c r="JDK54" s="863"/>
      <c r="JDL54" s="863"/>
      <c r="JDM54" s="863"/>
      <c r="JDN54" s="863"/>
      <c r="JDO54" s="863"/>
      <c r="JDP54" s="863"/>
      <c r="JDQ54" s="863"/>
      <c r="JDR54" s="863"/>
      <c r="JDS54" s="863"/>
      <c r="JDT54" s="863"/>
      <c r="JDU54" s="863"/>
      <c r="JDV54" s="863"/>
      <c r="JDW54" s="863"/>
      <c r="JDX54" s="863"/>
      <c r="JDY54" s="863"/>
      <c r="JDZ54" s="863"/>
      <c r="JEA54" s="863"/>
      <c r="JEB54" s="863"/>
      <c r="JEC54" s="863"/>
      <c r="JED54" s="863"/>
      <c r="JEE54" s="863"/>
      <c r="JEF54" s="863"/>
      <c r="JEG54" s="863"/>
      <c r="JEH54" s="863"/>
      <c r="JEI54" s="863"/>
      <c r="JEJ54" s="863"/>
      <c r="JEK54" s="863"/>
      <c r="JEL54" s="863"/>
      <c r="JEM54" s="863"/>
      <c r="JEN54" s="863"/>
      <c r="JEO54" s="863"/>
      <c r="JEP54" s="863"/>
      <c r="JEQ54" s="863"/>
      <c r="JER54" s="863"/>
      <c r="JES54" s="863"/>
      <c r="JET54" s="863"/>
      <c r="JEU54" s="863"/>
      <c r="JEV54" s="863"/>
      <c r="JEW54" s="863"/>
      <c r="JEX54" s="863"/>
      <c r="JEY54" s="863"/>
      <c r="JEZ54" s="863"/>
      <c r="JFA54" s="863"/>
      <c r="JFB54" s="863"/>
      <c r="JFC54" s="863"/>
      <c r="JFD54" s="863"/>
      <c r="JFE54" s="863"/>
      <c r="JFF54" s="863"/>
      <c r="JFG54" s="863"/>
      <c r="JFH54" s="863"/>
      <c r="JFI54" s="863"/>
      <c r="JFJ54" s="863"/>
      <c r="JFK54" s="863"/>
      <c r="JFL54" s="863"/>
      <c r="JFM54" s="863"/>
      <c r="JFN54" s="863"/>
      <c r="JFO54" s="863"/>
      <c r="JFP54" s="863"/>
      <c r="JFQ54" s="863"/>
      <c r="JFR54" s="863"/>
      <c r="JFS54" s="863"/>
      <c r="JFT54" s="863"/>
      <c r="JFU54" s="863"/>
      <c r="JFV54" s="863"/>
      <c r="JFW54" s="863"/>
      <c r="JFX54" s="863"/>
      <c r="JFY54" s="863"/>
      <c r="JFZ54" s="863"/>
      <c r="JGA54" s="863"/>
      <c r="JGB54" s="863"/>
      <c r="JGC54" s="863"/>
      <c r="JGD54" s="863"/>
      <c r="JGE54" s="863"/>
      <c r="JGF54" s="863"/>
      <c r="JGG54" s="863"/>
      <c r="JGH54" s="863"/>
      <c r="JGI54" s="863"/>
      <c r="JGJ54" s="863"/>
      <c r="JGK54" s="863"/>
      <c r="JGL54" s="863"/>
      <c r="JGM54" s="863"/>
      <c r="JGN54" s="863"/>
      <c r="JGO54" s="863"/>
      <c r="JGP54" s="863"/>
      <c r="JGQ54" s="863"/>
      <c r="JGR54" s="863"/>
      <c r="JGS54" s="863"/>
      <c r="JGT54" s="863"/>
      <c r="JGU54" s="863"/>
      <c r="JGV54" s="863"/>
      <c r="JGW54" s="863"/>
      <c r="JGX54" s="863"/>
      <c r="JGY54" s="863"/>
      <c r="JGZ54" s="863"/>
      <c r="JHA54" s="863"/>
      <c r="JHB54" s="863"/>
      <c r="JHC54" s="863"/>
      <c r="JHD54" s="863"/>
      <c r="JHE54" s="863"/>
      <c r="JHF54" s="863"/>
      <c r="JHG54" s="863"/>
      <c r="JHH54" s="863"/>
      <c r="JHI54" s="863"/>
      <c r="JHJ54" s="863"/>
      <c r="JHK54" s="863"/>
      <c r="JHL54" s="863"/>
      <c r="JHM54" s="863"/>
      <c r="JHN54" s="863"/>
      <c r="JHO54" s="863"/>
      <c r="JHP54" s="863"/>
      <c r="JHQ54" s="863"/>
      <c r="JHR54" s="863"/>
      <c r="JHS54" s="863"/>
      <c r="JHT54" s="863"/>
      <c r="JHU54" s="863"/>
      <c r="JHV54" s="863"/>
      <c r="JHW54" s="863"/>
      <c r="JHX54" s="863"/>
      <c r="JHY54" s="863"/>
      <c r="JHZ54" s="863"/>
      <c r="JIA54" s="863"/>
      <c r="JIB54" s="863"/>
      <c r="JIC54" s="863"/>
      <c r="JID54" s="863"/>
      <c r="JIE54" s="863"/>
      <c r="JIF54" s="863"/>
      <c r="JIG54" s="863"/>
      <c r="JIH54" s="863"/>
      <c r="JII54" s="863"/>
      <c r="JIJ54" s="863"/>
      <c r="JIK54" s="863"/>
      <c r="JIL54" s="863"/>
      <c r="JIM54" s="863"/>
      <c r="JIN54" s="863"/>
      <c r="JIO54" s="863"/>
      <c r="JIP54" s="863"/>
      <c r="JIQ54" s="863"/>
      <c r="JIR54" s="863"/>
      <c r="JIS54" s="863"/>
      <c r="JIT54" s="863"/>
      <c r="JIU54" s="863"/>
      <c r="JIV54" s="863"/>
      <c r="JIW54" s="863"/>
      <c r="JIX54" s="863"/>
      <c r="JIY54" s="863"/>
      <c r="JIZ54" s="863"/>
      <c r="JJA54" s="863"/>
      <c r="JJB54" s="863"/>
      <c r="JJC54" s="863"/>
      <c r="JJD54" s="863"/>
      <c r="JJE54" s="863"/>
      <c r="JJF54" s="863"/>
      <c r="JJG54" s="863"/>
      <c r="JJH54" s="863"/>
      <c r="JJI54" s="863"/>
      <c r="JJJ54" s="863"/>
      <c r="JJK54" s="863"/>
      <c r="JJL54" s="863"/>
      <c r="JJM54" s="863"/>
      <c r="JJN54" s="863"/>
      <c r="JJO54" s="863"/>
      <c r="JJP54" s="863"/>
      <c r="JJQ54" s="863"/>
      <c r="JJR54" s="863"/>
      <c r="JJS54" s="863"/>
      <c r="JJT54" s="863"/>
      <c r="JJU54" s="863"/>
      <c r="JJV54" s="863"/>
      <c r="JJW54" s="863"/>
      <c r="JJX54" s="863"/>
      <c r="JJY54" s="863"/>
      <c r="JJZ54" s="863"/>
      <c r="JKA54" s="863"/>
      <c r="JKB54" s="863"/>
      <c r="JKC54" s="863"/>
      <c r="JKD54" s="863"/>
      <c r="JKE54" s="863"/>
      <c r="JKF54" s="863"/>
      <c r="JKG54" s="863"/>
      <c r="JKH54" s="863"/>
      <c r="JKI54" s="863"/>
      <c r="JKJ54" s="863"/>
      <c r="JKK54" s="863"/>
      <c r="JKL54" s="863"/>
      <c r="JKM54" s="863"/>
      <c r="JKN54" s="863"/>
      <c r="JKO54" s="863"/>
      <c r="JKP54" s="863"/>
      <c r="JKQ54" s="863"/>
      <c r="JKR54" s="863"/>
      <c r="JKS54" s="863"/>
      <c r="JKT54" s="863"/>
      <c r="JKU54" s="863"/>
      <c r="JKV54" s="863"/>
      <c r="JKW54" s="863"/>
      <c r="JKX54" s="863"/>
      <c r="JKY54" s="863"/>
      <c r="JKZ54" s="863"/>
      <c r="JLA54" s="863"/>
      <c r="JLB54" s="863"/>
      <c r="JLC54" s="863"/>
      <c r="JLD54" s="863"/>
      <c r="JLE54" s="863"/>
      <c r="JLF54" s="863"/>
      <c r="JLG54" s="863"/>
      <c r="JLH54" s="863"/>
      <c r="JLI54" s="863"/>
      <c r="JLJ54" s="863"/>
      <c r="JLK54" s="863"/>
      <c r="JLL54" s="863"/>
      <c r="JLM54" s="863"/>
      <c r="JLN54" s="863"/>
      <c r="JLO54" s="863"/>
      <c r="JLP54" s="863"/>
      <c r="JLQ54" s="863"/>
      <c r="JLR54" s="863"/>
      <c r="JLS54" s="863"/>
      <c r="JLT54" s="863"/>
      <c r="JLU54" s="863"/>
      <c r="JLV54" s="863"/>
      <c r="JLW54" s="863"/>
      <c r="JLX54" s="863"/>
      <c r="JLY54" s="863"/>
      <c r="JLZ54" s="863"/>
      <c r="JMA54" s="863"/>
      <c r="JMB54" s="863"/>
      <c r="JMC54" s="863"/>
      <c r="JMD54" s="863"/>
      <c r="JME54" s="863"/>
      <c r="JMF54" s="863"/>
      <c r="JMG54" s="863"/>
      <c r="JMH54" s="863"/>
      <c r="JMI54" s="863"/>
      <c r="JMJ54" s="863"/>
      <c r="JMK54" s="863"/>
      <c r="JML54" s="863"/>
      <c r="JMM54" s="863"/>
      <c r="JMN54" s="863"/>
      <c r="JMO54" s="863"/>
      <c r="JMP54" s="863"/>
      <c r="JMQ54" s="863"/>
      <c r="JMR54" s="863"/>
      <c r="JMS54" s="863"/>
      <c r="JMT54" s="863"/>
      <c r="JMU54" s="863"/>
      <c r="JMV54" s="863"/>
      <c r="JMW54" s="863"/>
      <c r="JMX54" s="863"/>
      <c r="JMY54" s="863"/>
      <c r="JMZ54" s="863"/>
      <c r="JNA54" s="863"/>
      <c r="JNB54" s="863"/>
      <c r="JNC54" s="863"/>
      <c r="JND54" s="863"/>
      <c r="JNE54" s="863"/>
      <c r="JNF54" s="863"/>
      <c r="JNG54" s="863"/>
      <c r="JNH54" s="863"/>
      <c r="JNI54" s="863"/>
      <c r="JNJ54" s="863"/>
      <c r="JNK54" s="863"/>
      <c r="JNL54" s="863"/>
      <c r="JNM54" s="863"/>
      <c r="JNN54" s="863"/>
      <c r="JNO54" s="863"/>
      <c r="JNP54" s="863"/>
      <c r="JNQ54" s="863"/>
      <c r="JNR54" s="863"/>
      <c r="JNS54" s="863"/>
      <c r="JNT54" s="863"/>
      <c r="JNU54" s="863"/>
      <c r="JNV54" s="863"/>
      <c r="JNW54" s="863"/>
      <c r="JNX54" s="863"/>
      <c r="JNY54" s="863"/>
      <c r="JNZ54" s="863"/>
      <c r="JOA54" s="863"/>
      <c r="JOB54" s="863"/>
      <c r="JOC54" s="863"/>
      <c r="JOD54" s="863"/>
      <c r="JOE54" s="863"/>
      <c r="JOF54" s="863"/>
      <c r="JOG54" s="863"/>
      <c r="JOH54" s="863"/>
      <c r="JOI54" s="863"/>
      <c r="JOJ54" s="863"/>
      <c r="JOK54" s="863"/>
      <c r="JOL54" s="863"/>
      <c r="JOM54" s="863"/>
      <c r="JON54" s="863"/>
      <c r="JOO54" s="863"/>
      <c r="JOP54" s="863"/>
      <c r="JOQ54" s="863"/>
      <c r="JOR54" s="863"/>
      <c r="JOS54" s="863"/>
      <c r="JOT54" s="863"/>
      <c r="JOU54" s="863"/>
      <c r="JOV54" s="863"/>
      <c r="JOW54" s="863"/>
      <c r="JOX54" s="863"/>
      <c r="JOY54" s="863"/>
      <c r="JOZ54" s="863"/>
      <c r="JPA54" s="863"/>
      <c r="JPB54" s="863"/>
      <c r="JPC54" s="863"/>
      <c r="JPD54" s="863"/>
      <c r="JPE54" s="863"/>
      <c r="JPF54" s="863"/>
      <c r="JPG54" s="863"/>
      <c r="JPH54" s="863"/>
      <c r="JPI54" s="863"/>
      <c r="JPJ54" s="863"/>
      <c r="JPK54" s="863"/>
      <c r="JPL54" s="863"/>
      <c r="JPM54" s="863"/>
      <c r="JPN54" s="863"/>
      <c r="JPO54" s="863"/>
      <c r="JPP54" s="863"/>
      <c r="JPQ54" s="863"/>
      <c r="JPR54" s="863"/>
      <c r="JPS54" s="863"/>
      <c r="JPT54" s="863"/>
      <c r="JPU54" s="863"/>
      <c r="JPV54" s="863"/>
      <c r="JPW54" s="863"/>
      <c r="JPX54" s="863"/>
      <c r="JPY54" s="863"/>
      <c r="JPZ54" s="863"/>
      <c r="JQA54" s="863"/>
      <c r="JQB54" s="863"/>
      <c r="JQC54" s="863"/>
      <c r="JQD54" s="863"/>
      <c r="JQE54" s="863"/>
      <c r="JQF54" s="863"/>
      <c r="JQG54" s="863"/>
      <c r="JQH54" s="863"/>
      <c r="JQI54" s="863"/>
      <c r="JQJ54" s="863"/>
      <c r="JQK54" s="863"/>
      <c r="JQL54" s="863"/>
      <c r="JQM54" s="863"/>
      <c r="JQN54" s="863"/>
      <c r="JQO54" s="863"/>
      <c r="JQP54" s="863"/>
      <c r="JQQ54" s="863"/>
      <c r="JQR54" s="863"/>
      <c r="JQS54" s="863"/>
      <c r="JQT54" s="863"/>
      <c r="JQU54" s="863"/>
      <c r="JQV54" s="863"/>
      <c r="JQW54" s="863"/>
      <c r="JQX54" s="863"/>
      <c r="JQY54" s="863"/>
      <c r="JQZ54" s="863"/>
      <c r="JRA54" s="863"/>
      <c r="JRB54" s="863"/>
      <c r="JRC54" s="863"/>
      <c r="JRD54" s="863"/>
      <c r="JRE54" s="863"/>
      <c r="JRF54" s="863"/>
      <c r="JRG54" s="863"/>
      <c r="JRH54" s="863"/>
      <c r="JRI54" s="863"/>
      <c r="JRJ54" s="863"/>
      <c r="JRK54" s="863"/>
      <c r="JRL54" s="863"/>
      <c r="JRM54" s="863"/>
      <c r="JRN54" s="863"/>
      <c r="JRO54" s="863"/>
      <c r="JRP54" s="863"/>
      <c r="JRQ54" s="863"/>
      <c r="JRR54" s="863"/>
      <c r="JRS54" s="863"/>
      <c r="JRT54" s="863"/>
      <c r="JRU54" s="863"/>
      <c r="JRV54" s="863"/>
      <c r="JRW54" s="863"/>
      <c r="JRX54" s="863"/>
      <c r="JRY54" s="863"/>
      <c r="JRZ54" s="863"/>
      <c r="JSA54" s="863"/>
      <c r="JSB54" s="863"/>
      <c r="JSC54" s="863"/>
      <c r="JSD54" s="863"/>
      <c r="JSE54" s="863"/>
      <c r="JSF54" s="863"/>
      <c r="JSG54" s="863"/>
      <c r="JSH54" s="863"/>
      <c r="JSI54" s="863"/>
      <c r="JSJ54" s="863"/>
      <c r="JSK54" s="863"/>
      <c r="JSL54" s="863"/>
      <c r="JSM54" s="863"/>
      <c r="JSN54" s="863"/>
      <c r="JSO54" s="863"/>
      <c r="JSP54" s="863"/>
      <c r="JSQ54" s="863"/>
      <c r="JSR54" s="863"/>
      <c r="JSS54" s="863"/>
      <c r="JST54" s="863"/>
      <c r="JSU54" s="863"/>
      <c r="JSV54" s="863"/>
      <c r="JSW54" s="863"/>
      <c r="JSX54" s="863"/>
      <c r="JSY54" s="863"/>
      <c r="JSZ54" s="863"/>
      <c r="JTA54" s="863"/>
      <c r="JTB54" s="863"/>
      <c r="JTC54" s="863"/>
      <c r="JTD54" s="863"/>
      <c r="JTE54" s="863"/>
      <c r="JTF54" s="863"/>
      <c r="JTG54" s="863"/>
      <c r="JTH54" s="863"/>
      <c r="JTI54" s="863"/>
      <c r="JTJ54" s="863"/>
      <c r="JTK54" s="863"/>
      <c r="JTL54" s="863"/>
      <c r="JTM54" s="863"/>
      <c r="JTN54" s="863"/>
      <c r="JTO54" s="863"/>
      <c r="JTP54" s="863"/>
      <c r="JTQ54" s="863"/>
      <c r="JTR54" s="863"/>
      <c r="JTS54" s="863"/>
      <c r="JTT54" s="863"/>
      <c r="JTU54" s="863"/>
      <c r="JTV54" s="863"/>
      <c r="JTW54" s="863"/>
      <c r="JTX54" s="863"/>
      <c r="JTY54" s="863"/>
      <c r="JTZ54" s="863"/>
      <c r="JUA54" s="863"/>
      <c r="JUB54" s="863"/>
      <c r="JUC54" s="863"/>
      <c r="JUD54" s="863"/>
      <c r="JUE54" s="863"/>
      <c r="JUF54" s="863"/>
      <c r="JUG54" s="863"/>
      <c r="JUH54" s="863"/>
      <c r="JUI54" s="863"/>
      <c r="JUJ54" s="863"/>
      <c r="JUK54" s="863"/>
      <c r="JUL54" s="863"/>
      <c r="JUM54" s="863"/>
      <c r="JUN54" s="863"/>
      <c r="JUO54" s="863"/>
      <c r="JUP54" s="863"/>
      <c r="JUQ54" s="863"/>
      <c r="JUR54" s="863"/>
      <c r="JUS54" s="863"/>
      <c r="JUT54" s="863"/>
      <c r="JUU54" s="863"/>
      <c r="JUV54" s="863"/>
      <c r="JUW54" s="863"/>
      <c r="JUX54" s="863"/>
      <c r="JUY54" s="863"/>
      <c r="JUZ54" s="863"/>
      <c r="JVA54" s="863"/>
      <c r="JVB54" s="863"/>
      <c r="JVC54" s="863"/>
      <c r="JVD54" s="863"/>
      <c r="JVE54" s="863"/>
      <c r="JVF54" s="863"/>
      <c r="JVG54" s="863"/>
      <c r="JVH54" s="863"/>
      <c r="JVI54" s="863"/>
      <c r="JVJ54" s="863"/>
      <c r="JVK54" s="863"/>
      <c r="JVL54" s="863"/>
      <c r="JVM54" s="863"/>
      <c r="JVN54" s="863"/>
      <c r="JVO54" s="863"/>
      <c r="JVP54" s="863"/>
      <c r="JVQ54" s="863"/>
      <c r="JVR54" s="863"/>
      <c r="JVS54" s="863"/>
      <c r="JVT54" s="863"/>
      <c r="JVU54" s="863"/>
      <c r="JVV54" s="863"/>
      <c r="JVW54" s="863"/>
      <c r="JVX54" s="863"/>
      <c r="JVY54" s="863"/>
      <c r="JVZ54" s="863"/>
      <c r="JWA54" s="863"/>
      <c r="JWB54" s="863"/>
      <c r="JWC54" s="863"/>
      <c r="JWD54" s="863"/>
      <c r="JWE54" s="863"/>
      <c r="JWF54" s="863"/>
      <c r="JWG54" s="863"/>
      <c r="JWH54" s="863"/>
      <c r="JWI54" s="863"/>
      <c r="JWJ54" s="863"/>
      <c r="JWK54" s="863"/>
      <c r="JWL54" s="863"/>
      <c r="JWM54" s="863"/>
      <c r="JWN54" s="863"/>
      <c r="JWO54" s="863"/>
      <c r="JWP54" s="863"/>
      <c r="JWQ54" s="863"/>
      <c r="JWR54" s="863"/>
      <c r="JWS54" s="863"/>
      <c r="JWT54" s="863"/>
      <c r="JWU54" s="863"/>
      <c r="JWV54" s="863"/>
      <c r="JWW54" s="863"/>
      <c r="JWX54" s="863"/>
      <c r="JWY54" s="863"/>
      <c r="JWZ54" s="863"/>
      <c r="JXA54" s="863"/>
      <c r="JXB54" s="863"/>
      <c r="JXC54" s="863"/>
      <c r="JXD54" s="863"/>
      <c r="JXE54" s="863"/>
      <c r="JXF54" s="863"/>
      <c r="JXG54" s="863"/>
      <c r="JXH54" s="863"/>
      <c r="JXI54" s="863"/>
      <c r="JXJ54" s="863"/>
      <c r="JXK54" s="863"/>
      <c r="JXL54" s="863"/>
      <c r="JXM54" s="863"/>
      <c r="JXN54" s="863"/>
      <c r="JXO54" s="863"/>
      <c r="JXP54" s="863"/>
      <c r="JXQ54" s="863"/>
      <c r="JXR54" s="863"/>
      <c r="JXS54" s="863"/>
      <c r="JXT54" s="863"/>
      <c r="JXU54" s="863"/>
      <c r="JXV54" s="863"/>
      <c r="JXW54" s="863"/>
      <c r="JXX54" s="863"/>
      <c r="JXY54" s="863"/>
      <c r="JXZ54" s="863"/>
      <c r="JYA54" s="863"/>
      <c r="JYB54" s="863"/>
      <c r="JYC54" s="863"/>
      <c r="JYD54" s="863"/>
      <c r="JYE54" s="863"/>
      <c r="JYF54" s="863"/>
      <c r="JYG54" s="863"/>
      <c r="JYH54" s="863"/>
      <c r="JYI54" s="863"/>
      <c r="JYJ54" s="863"/>
      <c r="JYK54" s="863"/>
      <c r="JYL54" s="863"/>
      <c r="JYM54" s="863"/>
      <c r="JYN54" s="863"/>
      <c r="JYO54" s="863"/>
      <c r="JYP54" s="863"/>
      <c r="JYQ54" s="863"/>
      <c r="JYR54" s="863"/>
      <c r="JYS54" s="863"/>
      <c r="JYT54" s="863"/>
      <c r="JYU54" s="863"/>
      <c r="JYV54" s="863"/>
      <c r="JYW54" s="863"/>
      <c r="JYX54" s="863"/>
      <c r="JYY54" s="863"/>
      <c r="JYZ54" s="863"/>
      <c r="JZA54" s="863"/>
      <c r="JZB54" s="863"/>
      <c r="JZC54" s="863"/>
      <c r="JZD54" s="863"/>
      <c r="JZE54" s="863"/>
      <c r="JZF54" s="863"/>
      <c r="JZG54" s="863"/>
      <c r="JZH54" s="863"/>
      <c r="JZI54" s="863"/>
      <c r="JZJ54" s="863"/>
      <c r="JZK54" s="863"/>
      <c r="JZL54" s="863"/>
      <c r="JZM54" s="863"/>
      <c r="JZN54" s="863"/>
      <c r="JZO54" s="863"/>
      <c r="JZP54" s="863"/>
      <c r="JZQ54" s="863"/>
      <c r="JZR54" s="863"/>
      <c r="JZS54" s="863"/>
      <c r="JZT54" s="863"/>
      <c r="JZU54" s="863"/>
      <c r="JZV54" s="863"/>
      <c r="JZW54" s="863"/>
      <c r="JZX54" s="863"/>
      <c r="JZY54" s="863"/>
      <c r="JZZ54" s="863"/>
      <c r="KAA54" s="863"/>
      <c r="KAB54" s="863"/>
      <c r="KAC54" s="863"/>
      <c r="KAD54" s="863"/>
      <c r="KAE54" s="863"/>
      <c r="KAF54" s="863"/>
      <c r="KAG54" s="863"/>
      <c r="KAH54" s="863"/>
      <c r="KAI54" s="863"/>
      <c r="KAJ54" s="863"/>
      <c r="KAK54" s="863"/>
      <c r="KAL54" s="863"/>
      <c r="KAM54" s="863"/>
      <c r="KAN54" s="863"/>
      <c r="KAO54" s="863"/>
      <c r="KAP54" s="863"/>
      <c r="KAQ54" s="863"/>
      <c r="KAR54" s="863"/>
      <c r="KAS54" s="863"/>
      <c r="KAT54" s="863"/>
      <c r="KAU54" s="863"/>
      <c r="KAV54" s="863"/>
      <c r="KAW54" s="863"/>
      <c r="KAX54" s="863"/>
      <c r="KAY54" s="863"/>
      <c r="KAZ54" s="863"/>
      <c r="KBA54" s="863"/>
      <c r="KBB54" s="863"/>
      <c r="KBC54" s="863"/>
      <c r="KBD54" s="863"/>
      <c r="KBE54" s="863"/>
      <c r="KBF54" s="863"/>
      <c r="KBG54" s="863"/>
      <c r="KBH54" s="863"/>
      <c r="KBI54" s="863"/>
      <c r="KBJ54" s="863"/>
      <c r="KBK54" s="863"/>
      <c r="KBL54" s="863"/>
      <c r="KBM54" s="863"/>
      <c r="KBN54" s="863"/>
      <c r="KBO54" s="863"/>
      <c r="KBP54" s="863"/>
      <c r="KBQ54" s="863"/>
      <c r="KBR54" s="863"/>
      <c r="KBS54" s="863"/>
      <c r="KBT54" s="863"/>
      <c r="KBU54" s="863"/>
      <c r="KBV54" s="863"/>
      <c r="KBW54" s="863"/>
      <c r="KBX54" s="863"/>
      <c r="KBY54" s="863"/>
      <c r="KBZ54" s="863"/>
      <c r="KCA54" s="863"/>
      <c r="KCB54" s="863"/>
      <c r="KCC54" s="863"/>
      <c r="KCD54" s="863"/>
      <c r="KCE54" s="863"/>
      <c r="KCF54" s="863"/>
      <c r="KCG54" s="863"/>
      <c r="KCH54" s="863"/>
      <c r="KCI54" s="863"/>
      <c r="KCJ54" s="863"/>
      <c r="KCK54" s="863"/>
      <c r="KCL54" s="863"/>
      <c r="KCM54" s="863"/>
      <c r="KCN54" s="863"/>
      <c r="KCO54" s="863"/>
      <c r="KCP54" s="863"/>
      <c r="KCQ54" s="863"/>
      <c r="KCR54" s="863"/>
      <c r="KCS54" s="863"/>
      <c r="KCT54" s="863"/>
      <c r="KCU54" s="863"/>
      <c r="KCV54" s="863"/>
      <c r="KCW54" s="863"/>
      <c r="KCX54" s="863"/>
      <c r="KCY54" s="863"/>
      <c r="KCZ54" s="863"/>
      <c r="KDA54" s="863"/>
      <c r="KDB54" s="863"/>
      <c r="KDC54" s="863"/>
      <c r="KDD54" s="863"/>
      <c r="KDE54" s="863"/>
      <c r="KDF54" s="863"/>
      <c r="KDG54" s="863"/>
      <c r="KDH54" s="863"/>
      <c r="KDI54" s="863"/>
      <c r="KDJ54" s="863"/>
      <c r="KDK54" s="863"/>
      <c r="KDL54" s="863"/>
      <c r="KDM54" s="863"/>
      <c r="KDN54" s="863"/>
      <c r="KDO54" s="863"/>
      <c r="KDP54" s="863"/>
      <c r="KDQ54" s="863"/>
      <c r="KDR54" s="863"/>
      <c r="KDS54" s="863"/>
      <c r="KDT54" s="863"/>
      <c r="KDU54" s="863"/>
      <c r="KDV54" s="863"/>
      <c r="KDW54" s="863"/>
      <c r="KDX54" s="863"/>
      <c r="KDY54" s="863"/>
      <c r="KDZ54" s="863"/>
      <c r="KEA54" s="863"/>
      <c r="KEB54" s="863"/>
      <c r="KEC54" s="863"/>
      <c r="KED54" s="863"/>
      <c r="KEE54" s="863"/>
      <c r="KEF54" s="863"/>
      <c r="KEG54" s="863"/>
      <c r="KEH54" s="863"/>
      <c r="KEI54" s="863"/>
      <c r="KEJ54" s="863"/>
      <c r="KEK54" s="863"/>
      <c r="KEL54" s="863"/>
      <c r="KEM54" s="863"/>
      <c r="KEN54" s="863"/>
      <c r="KEO54" s="863"/>
      <c r="KEP54" s="863"/>
      <c r="KEQ54" s="863"/>
      <c r="KER54" s="863"/>
      <c r="KES54" s="863"/>
      <c r="KET54" s="863"/>
      <c r="KEU54" s="863"/>
      <c r="KEV54" s="863"/>
      <c r="KEW54" s="863"/>
      <c r="KEX54" s="863"/>
      <c r="KEY54" s="863"/>
      <c r="KEZ54" s="863"/>
      <c r="KFA54" s="863"/>
      <c r="KFB54" s="863"/>
      <c r="KFC54" s="863"/>
      <c r="KFD54" s="863"/>
      <c r="KFE54" s="863"/>
      <c r="KFF54" s="863"/>
      <c r="KFG54" s="863"/>
      <c r="KFH54" s="863"/>
      <c r="KFI54" s="863"/>
      <c r="KFJ54" s="863"/>
      <c r="KFK54" s="863"/>
      <c r="KFL54" s="863"/>
      <c r="KFM54" s="863"/>
      <c r="KFN54" s="863"/>
      <c r="KFO54" s="863"/>
      <c r="KFP54" s="863"/>
      <c r="KFQ54" s="863"/>
      <c r="KFR54" s="863"/>
      <c r="KFS54" s="863"/>
      <c r="KFT54" s="863"/>
      <c r="KFU54" s="863"/>
      <c r="KFV54" s="863"/>
      <c r="KFW54" s="863"/>
      <c r="KFX54" s="863"/>
      <c r="KFY54" s="863"/>
      <c r="KFZ54" s="863"/>
      <c r="KGA54" s="863"/>
      <c r="KGB54" s="863"/>
      <c r="KGC54" s="863"/>
      <c r="KGD54" s="863"/>
      <c r="KGE54" s="863"/>
      <c r="KGF54" s="863"/>
      <c r="KGG54" s="863"/>
      <c r="KGH54" s="863"/>
      <c r="KGI54" s="863"/>
      <c r="KGJ54" s="863"/>
      <c r="KGK54" s="863"/>
      <c r="KGL54" s="863"/>
      <c r="KGM54" s="863"/>
      <c r="KGN54" s="863"/>
      <c r="KGO54" s="863"/>
      <c r="KGP54" s="863"/>
      <c r="KGQ54" s="863"/>
      <c r="KGR54" s="863"/>
      <c r="KGS54" s="863"/>
      <c r="KGT54" s="863"/>
      <c r="KGU54" s="863"/>
      <c r="KGV54" s="863"/>
      <c r="KGW54" s="863"/>
      <c r="KGX54" s="863"/>
      <c r="KGY54" s="863"/>
      <c r="KGZ54" s="863"/>
      <c r="KHA54" s="863"/>
      <c r="KHB54" s="863"/>
      <c r="KHC54" s="863"/>
      <c r="KHD54" s="863"/>
      <c r="KHE54" s="863"/>
      <c r="KHF54" s="863"/>
      <c r="KHG54" s="863"/>
      <c r="KHH54" s="863"/>
      <c r="KHI54" s="863"/>
      <c r="KHJ54" s="863"/>
      <c r="KHK54" s="863"/>
      <c r="KHL54" s="863"/>
      <c r="KHM54" s="863"/>
      <c r="KHN54" s="863"/>
      <c r="KHO54" s="863"/>
      <c r="KHP54" s="863"/>
      <c r="KHQ54" s="863"/>
      <c r="KHR54" s="863"/>
      <c r="KHS54" s="863"/>
      <c r="KHT54" s="863"/>
      <c r="KHU54" s="863"/>
      <c r="KHV54" s="863"/>
      <c r="KHW54" s="863"/>
      <c r="KHX54" s="863"/>
      <c r="KHY54" s="863"/>
      <c r="KHZ54" s="863"/>
      <c r="KIA54" s="863"/>
      <c r="KIB54" s="863"/>
      <c r="KIC54" s="863"/>
      <c r="KID54" s="863"/>
      <c r="KIE54" s="863"/>
      <c r="KIF54" s="863"/>
      <c r="KIG54" s="863"/>
      <c r="KIH54" s="863"/>
      <c r="KII54" s="863"/>
      <c r="KIJ54" s="863"/>
      <c r="KIK54" s="863"/>
      <c r="KIL54" s="863"/>
      <c r="KIM54" s="863"/>
      <c r="KIN54" s="863"/>
      <c r="KIO54" s="863"/>
      <c r="KIP54" s="863"/>
      <c r="KIQ54" s="863"/>
      <c r="KIR54" s="863"/>
      <c r="KIS54" s="863"/>
      <c r="KIT54" s="863"/>
      <c r="KIU54" s="863"/>
      <c r="KIV54" s="863"/>
      <c r="KIW54" s="863"/>
      <c r="KIX54" s="863"/>
      <c r="KIY54" s="863"/>
      <c r="KIZ54" s="863"/>
      <c r="KJA54" s="863"/>
      <c r="KJB54" s="863"/>
      <c r="KJC54" s="863"/>
      <c r="KJD54" s="863"/>
      <c r="KJE54" s="863"/>
      <c r="KJF54" s="863"/>
      <c r="KJG54" s="863"/>
      <c r="KJH54" s="863"/>
      <c r="KJI54" s="863"/>
      <c r="KJJ54" s="863"/>
      <c r="KJK54" s="863"/>
      <c r="KJL54" s="863"/>
      <c r="KJM54" s="863"/>
      <c r="KJN54" s="863"/>
      <c r="KJO54" s="863"/>
      <c r="KJP54" s="863"/>
      <c r="KJQ54" s="863"/>
      <c r="KJR54" s="863"/>
      <c r="KJS54" s="863"/>
      <c r="KJT54" s="863"/>
      <c r="KJU54" s="863"/>
      <c r="KJV54" s="863"/>
      <c r="KJW54" s="863"/>
      <c r="KJX54" s="863"/>
      <c r="KJY54" s="863"/>
      <c r="KJZ54" s="863"/>
      <c r="KKA54" s="863"/>
      <c r="KKB54" s="863"/>
      <c r="KKC54" s="863"/>
      <c r="KKD54" s="863"/>
      <c r="KKE54" s="863"/>
      <c r="KKF54" s="863"/>
      <c r="KKG54" s="863"/>
      <c r="KKH54" s="863"/>
      <c r="KKI54" s="863"/>
      <c r="KKJ54" s="863"/>
      <c r="KKK54" s="863"/>
      <c r="KKL54" s="863"/>
      <c r="KKM54" s="863"/>
      <c r="KKN54" s="863"/>
      <c r="KKO54" s="863"/>
      <c r="KKP54" s="863"/>
      <c r="KKQ54" s="863"/>
      <c r="KKR54" s="863"/>
      <c r="KKS54" s="863"/>
      <c r="KKT54" s="863"/>
      <c r="KKU54" s="863"/>
      <c r="KKV54" s="863"/>
      <c r="KKW54" s="863"/>
      <c r="KKX54" s="863"/>
      <c r="KKY54" s="863"/>
      <c r="KKZ54" s="863"/>
      <c r="KLA54" s="863"/>
      <c r="KLB54" s="863"/>
      <c r="KLC54" s="863"/>
      <c r="KLD54" s="863"/>
      <c r="KLE54" s="863"/>
      <c r="KLF54" s="863"/>
      <c r="KLG54" s="863"/>
      <c r="KLH54" s="863"/>
      <c r="KLI54" s="863"/>
      <c r="KLJ54" s="863"/>
      <c r="KLK54" s="863"/>
      <c r="KLL54" s="863"/>
      <c r="KLM54" s="863"/>
      <c r="KLN54" s="863"/>
      <c r="KLO54" s="863"/>
      <c r="KLP54" s="863"/>
      <c r="KLQ54" s="863"/>
      <c r="KLR54" s="863"/>
      <c r="KLS54" s="863"/>
      <c r="KLT54" s="863"/>
      <c r="KLU54" s="863"/>
      <c r="KLV54" s="863"/>
      <c r="KLW54" s="863"/>
      <c r="KLX54" s="863"/>
      <c r="KLY54" s="863"/>
      <c r="KLZ54" s="863"/>
      <c r="KMA54" s="863"/>
      <c r="KMB54" s="863"/>
      <c r="KMC54" s="863"/>
      <c r="KMD54" s="863"/>
      <c r="KME54" s="863"/>
      <c r="KMF54" s="863"/>
      <c r="KMG54" s="863"/>
      <c r="KMH54" s="863"/>
      <c r="KMI54" s="863"/>
      <c r="KMJ54" s="863"/>
      <c r="KMK54" s="863"/>
      <c r="KML54" s="863"/>
      <c r="KMM54" s="863"/>
      <c r="KMN54" s="863"/>
      <c r="KMO54" s="863"/>
      <c r="KMP54" s="863"/>
      <c r="KMQ54" s="863"/>
      <c r="KMR54" s="863"/>
      <c r="KMS54" s="863"/>
      <c r="KMT54" s="863"/>
      <c r="KMU54" s="863"/>
      <c r="KMV54" s="863"/>
      <c r="KMW54" s="863"/>
      <c r="KMX54" s="863"/>
      <c r="KMY54" s="863"/>
      <c r="KMZ54" s="863"/>
      <c r="KNA54" s="863"/>
      <c r="KNB54" s="863"/>
      <c r="KNC54" s="863"/>
      <c r="KND54" s="863"/>
      <c r="KNE54" s="863"/>
      <c r="KNF54" s="863"/>
      <c r="KNG54" s="863"/>
      <c r="KNH54" s="863"/>
      <c r="KNI54" s="863"/>
      <c r="KNJ54" s="863"/>
      <c r="KNK54" s="863"/>
      <c r="KNL54" s="863"/>
      <c r="KNM54" s="863"/>
      <c r="KNN54" s="863"/>
      <c r="KNO54" s="863"/>
      <c r="KNP54" s="863"/>
      <c r="KNQ54" s="863"/>
      <c r="KNR54" s="863"/>
      <c r="KNS54" s="863"/>
      <c r="KNT54" s="863"/>
      <c r="KNU54" s="863"/>
      <c r="KNV54" s="863"/>
      <c r="KNW54" s="863"/>
      <c r="KNX54" s="863"/>
      <c r="KNY54" s="863"/>
      <c r="KNZ54" s="863"/>
      <c r="KOA54" s="863"/>
      <c r="KOB54" s="863"/>
      <c r="KOC54" s="863"/>
      <c r="KOD54" s="863"/>
      <c r="KOE54" s="863"/>
      <c r="KOF54" s="863"/>
      <c r="KOG54" s="863"/>
      <c r="KOH54" s="863"/>
      <c r="KOI54" s="863"/>
      <c r="KOJ54" s="863"/>
      <c r="KOK54" s="863"/>
      <c r="KOL54" s="863"/>
      <c r="KOM54" s="863"/>
      <c r="KON54" s="863"/>
      <c r="KOO54" s="863"/>
      <c r="KOP54" s="863"/>
      <c r="KOQ54" s="863"/>
      <c r="KOR54" s="863"/>
      <c r="KOS54" s="863"/>
      <c r="KOT54" s="863"/>
      <c r="KOU54" s="863"/>
      <c r="KOV54" s="863"/>
      <c r="KOW54" s="863"/>
      <c r="KOX54" s="863"/>
      <c r="KOY54" s="863"/>
      <c r="KOZ54" s="863"/>
      <c r="KPA54" s="863"/>
      <c r="KPB54" s="863"/>
      <c r="KPC54" s="863"/>
      <c r="KPD54" s="863"/>
      <c r="KPE54" s="863"/>
      <c r="KPF54" s="863"/>
      <c r="KPG54" s="863"/>
      <c r="KPH54" s="863"/>
      <c r="KPI54" s="863"/>
      <c r="KPJ54" s="863"/>
      <c r="KPK54" s="863"/>
      <c r="KPL54" s="863"/>
      <c r="KPM54" s="863"/>
      <c r="KPN54" s="863"/>
      <c r="KPO54" s="863"/>
      <c r="KPP54" s="863"/>
      <c r="KPQ54" s="863"/>
      <c r="KPR54" s="863"/>
      <c r="KPS54" s="863"/>
      <c r="KPT54" s="863"/>
      <c r="KPU54" s="863"/>
      <c r="KPV54" s="863"/>
      <c r="KPW54" s="863"/>
      <c r="KPX54" s="863"/>
      <c r="KPY54" s="863"/>
      <c r="KPZ54" s="863"/>
      <c r="KQA54" s="863"/>
      <c r="KQB54" s="863"/>
      <c r="KQC54" s="863"/>
      <c r="KQD54" s="863"/>
      <c r="KQE54" s="863"/>
      <c r="KQF54" s="863"/>
      <c r="KQG54" s="863"/>
      <c r="KQH54" s="863"/>
      <c r="KQI54" s="863"/>
      <c r="KQJ54" s="863"/>
      <c r="KQK54" s="863"/>
      <c r="KQL54" s="863"/>
      <c r="KQM54" s="863"/>
      <c r="KQN54" s="863"/>
      <c r="KQO54" s="863"/>
      <c r="KQP54" s="863"/>
      <c r="KQQ54" s="863"/>
      <c r="KQR54" s="863"/>
      <c r="KQS54" s="863"/>
      <c r="KQT54" s="863"/>
      <c r="KQU54" s="863"/>
      <c r="KQV54" s="863"/>
      <c r="KQW54" s="863"/>
      <c r="KQX54" s="863"/>
      <c r="KQY54" s="863"/>
      <c r="KQZ54" s="863"/>
      <c r="KRA54" s="863"/>
      <c r="KRB54" s="863"/>
      <c r="KRC54" s="863"/>
      <c r="KRD54" s="863"/>
      <c r="KRE54" s="863"/>
      <c r="KRF54" s="863"/>
      <c r="KRG54" s="863"/>
      <c r="KRH54" s="863"/>
      <c r="KRI54" s="863"/>
      <c r="KRJ54" s="863"/>
      <c r="KRK54" s="863"/>
      <c r="KRL54" s="863"/>
      <c r="KRM54" s="863"/>
      <c r="KRN54" s="863"/>
      <c r="KRO54" s="863"/>
      <c r="KRP54" s="863"/>
      <c r="KRQ54" s="863"/>
      <c r="KRR54" s="863"/>
      <c r="KRS54" s="863"/>
      <c r="KRT54" s="863"/>
      <c r="KRU54" s="863"/>
      <c r="KRV54" s="863"/>
      <c r="KRW54" s="863"/>
      <c r="KRX54" s="863"/>
      <c r="KRY54" s="863"/>
      <c r="KRZ54" s="863"/>
      <c r="KSA54" s="863"/>
      <c r="KSB54" s="863"/>
      <c r="KSC54" s="863"/>
      <c r="KSD54" s="863"/>
      <c r="KSE54" s="863"/>
      <c r="KSF54" s="863"/>
      <c r="KSG54" s="863"/>
      <c r="KSH54" s="863"/>
      <c r="KSI54" s="863"/>
      <c r="KSJ54" s="863"/>
      <c r="KSK54" s="863"/>
      <c r="KSL54" s="863"/>
      <c r="KSM54" s="863"/>
      <c r="KSN54" s="863"/>
      <c r="KSO54" s="863"/>
      <c r="KSP54" s="863"/>
      <c r="KSQ54" s="863"/>
      <c r="KSR54" s="863"/>
      <c r="KSS54" s="863"/>
      <c r="KST54" s="863"/>
      <c r="KSU54" s="863"/>
      <c r="KSV54" s="863"/>
      <c r="KSW54" s="863"/>
      <c r="KSX54" s="863"/>
      <c r="KSY54" s="863"/>
      <c r="KSZ54" s="863"/>
      <c r="KTA54" s="863"/>
      <c r="KTB54" s="863"/>
      <c r="KTC54" s="863"/>
      <c r="KTD54" s="863"/>
      <c r="KTE54" s="863"/>
      <c r="KTF54" s="863"/>
      <c r="KTG54" s="863"/>
      <c r="KTH54" s="863"/>
      <c r="KTI54" s="863"/>
      <c r="KTJ54" s="863"/>
      <c r="KTK54" s="863"/>
      <c r="KTL54" s="863"/>
      <c r="KTM54" s="863"/>
      <c r="KTN54" s="863"/>
      <c r="KTO54" s="863"/>
      <c r="KTP54" s="863"/>
      <c r="KTQ54" s="863"/>
      <c r="KTR54" s="863"/>
      <c r="KTS54" s="863"/>
      <c r="KTT54" s="863"/>
      <c r="KTU54" s="863"/>
      <c r="KTV54" s="863"/>
      <c r="KTW54" s="863"/>
      <c r="KTX54" s="863"/>
      <c r="KTY54" s="863"/>
      <c r="KTZ54" s="863"/>
      <c r="KUA54" s="863"/>
      <c r="KUB54" s="863"/>
      <c r="KUC54" s="863"/>
      <c r="KUD54" s="863"/>
      <c r="KUE54" s="863"/>
      <c r="KUF54" s="863"/>
      <c r="KUG54" s="863"/>
      <c r="KUH54" s="863"/>
      <c r="KUI54" s="863"/>
      <c r="KUJ54" s="863"/>
      <c r="KUK54" s="863"/>
      <c r="KUL54" s="863"/>
      <c r="KUM54" s="863"/>
      <c r="KUN54" s="863"/>
      <c r="KUO54" s="863"/>
      <c r="KUP54" s="863"/>
      <c r="KUQ54" s="863"/>
      <c r="KUR54" s="863"/>
      <c r="KUS54" s="863"/>
      <c r="KUT54" s="863"/>
      <c r="KUU54" s="863"/>
      <c r="KUV54" s="863"/>
      <c r="KUW54" s="863"/>
      <c r="KUX54" s="863"/>
      <c r="KUY54" s="863"/>
      <c r="KUZ54" s="863"/>
      <c r="KVA54" s="863"/>
      <c r="KVB54" s="863"/>
      <c r="KVC54" s="863"/>
      <c r="KVD54" s="863"/>
      <c r="KVE54" s="863"/>
      <c r="KVF54" s="863"/>
      <c r="KVG54" s="863"/>
      <c r="KVH54" s="863"/>
      <c r="KVI54" s="863"/>
      <c r="KVJ54" s="863"/>
      <c r="KVK54" s="863"/>
      <c r="KVL54" s="863"/>
      <c r="KVM54" s="863"/>
      <c r="KVN54" s="863"/>
      <c r="KVO54" s="863"/>
      <c r="KVP54" s="863"/>
      <c r="KVQ54" s="863"/>
      <c r="KVR54" s="863"/>
      <c r="KVS54" s="863"/>
      <c r="KVT54" s="863"/>
      <c r="KVU54" s="863"/>
      <c r="KVV54" s="863"/>
      <c r="KVW54" s="863"/>
      <c r="KVX54" s="863"/>
      <c r="KVY54" s="863"/>
      <c r="KVZ54" s="863"/>
      <c r="KWA54" s="863"/>
      <c r="KWB54" s="863"/>
      <c r="KWC54" s="863"/>
      <c r="KWD54" s="863"/>
      <c r="KWE54" s="863"/>
      <c r="KWF54" s="863"/>
      <c r="KWG54" s="863"/>
      <c r="KWH54" s="863"/>
      <c r="KWI54" s="863"/>
      <c r="KWJ54" s="863"/>
      <c r="KWK54" s="863"/>
      <c r="KWL54" s="863"/>
      <c r="KWM54" s="863"/>
      <c r="KWN54" s="863"/>
      <c r="KWO54" s="863"/>
      <c r="KWP54" s="863"/>
      <c r="KWQ54" s="863"/>
      <c r="KWR54" s="863"/>
      <c r="KWS54" s="863"/>
      <c r="KWT54" s="863"/>
      <c r="KWU54" s="863"/>
      <c r="KWV54" s="863"/>
      <c r="KWW54" s="863"/>
      <c r="KWX54" s="863"/>
      <c r="KWY54" s="863"/>
      <c r="KWZ54" s="863"/>
      <c r="KXA54" s="863"/>
      <c r="KXB54" s="863"/>
      <c r="KXC54" s="863"/>
      <c r="KXD54" s="863"/>
      <c r="KXE54" s="863"/>
      <c r="KXF54" s="863"/>
      <c r="KXG54" s="863"/>
      <c r="KXH54" s="863"/>
      <c r="KXI54" s="863"/>
      <c r="KXJ54" s="863"/>
      <c r="KXK54" s="863"/>
      <c r="KXL54" s="863"/>
      <c r="KXM54" s="863"/>
      <c r="KXN54" s="863"/>
      <c r="KXO54" s="863"/>
      <c r="KXP54" s="863"/>
      <c r="KXQ54" s="863"/>
      <c r="KXR54" s="863"/>
      <c r="KXS54" s="863"/>
      <c r="KXT54" s="863"/>
      <c r="KXU54" s="863"/>
      <c r="KXV54" s="863"/>
      <c r="KXW54" s="863"/>
      <c r="KXX54" s="863"/>
      <c r="KXY54" s="863"/>
      <c r="KXZ54" s="863"/>
      <c r="KYA54" s="863"/>
      <c r="KYB54" s="863"/>
      <c r="KYC54" s="863"/>
      <c r="KYD54" s="863"/>
      <c r="KYE54" s="863"/>
      <c r="KYF54" s="863"/>
      <c r="KYG54" s="863"/>
      <c r="KYH54" s="863"/>
      <c r="KYI54" s="863"/>
      <c r="KYJ54" s="863"/>
      <c r="KYK54" s="863"/>
      <c r="KYL54" s="863"/>
      <c r="KYM54" s="863"/>
      <c r="KYN54" s="863"/>
      <c r="KYO54" s="863"/>
      <c r="KYP54" s="863"/>
      <c r="KYQ54" s="863"/>
      <c r="KYR54" s="863"/>
      <c r="KYS54" s="863"/>
      <c r="KYT54" s="863"/>
      <c r="KYU54" s="863"/>
      <c r="KYV54" s="863"/>
      <c r="KYW54" s="863"/>
      <c r="KYX54" s="863"/>
      <c r="KYY54" s="863"/>
      <c r="KYZ54" s="863"/>
      <c r="KZA54" s="863"/>
      <c r="KZB54" s="863"/>
      <c r="KZC54" s="863"/>
      <c r="KZD54" s="863"/>
      <c r="KZE54" s="863"/>
      <c r="KZF54" s="863"/>
      <c r="KZG54" s="863"/>
      <c r="KZH54" s="863"/>
      <c r="KZI54" s="863"/>
      <c r="KZJ54" s="863"/>
      <c r="KZK54" s="863"/>
      <c r="KZL54" s="863"/>
      <c r="KZM54" s="863"/>
      <c r="KZN54" s="863"/>
      <c r="KZO54" s="863"/>
      <c r="KZP54" s="863"/>
      <c r="KZQ54" s="863"/>
      <c r="KZR54" s="863"/>
      <c r="KZS54" s="863"/>
      <c r="KZT54" s="863"/>
      <c r="KZU54" s="863"/>
      <c r="KZV54" s="863"/>
      <c r="KZW54" s="863"/>
      <c r="KZX54" s="863"/>
      <c r="KZY54" s="863"/>
      <c r="KZZ54" s="863"/>
      <c r="LAA54" s="863"/>
      <c r="LAB54" s="863"/>
      <c r="LAC54" s="863"/>
      <c r="LAD54" s="863"/>
      <c r="LAE54" s="863"/>
      <c r="LAF54" s="863"/>
      <c r="LAG54" s="863"/>
      <c r="LAH54" s="863"/>
      <c r="LAI54" s="863"/>
      <c r="LAJ54" s="863"/>
      <c r="LAK54" s="863"/>
      <c r="LAL54" s="863"/>
      <c r="LAM54" s="863"/>
      <c r="LAN54" s="863"/>
      <c r="LAO54" s="863"/>
      <c r="LAP54" s="863"/>
      <c r="LAQ54" s="863"/>
      <c r="LAR54" s="863"/>
      <c r="LAS54" s="863"/>
      <c r="LAT54" s="863"/>
      <c r="LAU54" s="863"/>
      <c r="LAV54" s="863"/>
      <c r="LAW54" s="863"/>
      <c r="LAX54" s="863"/>
      <c r="LAY54" s="863"/>
      <c r="LAZ54" s="863"/>
      <c r="LBA54" s="863"/>
      <c r="LBB54" s="863"/>
      <c r="LBC54" s="863"/>
      <c r="LBD54" s="863"/>
      <c r="LBE54" s="863"/>
      <c r="LBF54" s="863"/>
      <c r="LBG54" s="863"/>
      <c r="LBH54" s="863"/>
      <c r="LBI54" s="863"/>
      <c r="LBJ54" s="863"/>
      <c r="LBK54" s="863"/>
      <c r="LBL54" s="863"/>
      <c r="LBM54" s="863"/>
      <c r="LBN54" s="863"/>
      <c r="LBO54" s="863"/>
      <c r="LBP54" s="863"/>
      <c r="LBQ54" s="863"/>
      <c r="LBR54" s="863"/>
      <c r="LBS54" s="863"/>
      <c r="LBT54" s="863"/>
      <c r="LBU54" s="863"/>
      <c r="LBV54" s="863"/>
      <c r="LBW54" s="863"/>
      <c r="LBX54" s="863"/>
      <c r="LBY54" s="863"/>
      <c r="LBZ54" s="863"/>
      <c r="LCA54" s="863"/>
      <c r="LCB54" s="863"/>
      <c r="LCC54" s="863"/>
      <c r="LCD54" s="863"/>
      <c r="LCE54" s="863"/>
      <c r="LCF54" s="863"/>
      <c r="LCG54" s="863"/>
      <c r="LCH54" s="863"/>
      <c r="LCI54" s="863"/>
      <c r="LCJ54" s="863"/>
      <c r="LCK54" s="863"/>
      <c r="LCL54" s="863"/>
      <c r="LCM54" s="863"/>
      <c r="LCN54" s="863"/>
      <c r="LCO54" s="863"/>
      <c r="LCP54" s="863"/>
      <c r="LCQ54" s="863"/>
      <c r="LCR54" s="863"/>
      <c r="LCS54" s="863"/>
      <c r="LCT54" s="863"/>
      <c r="LCU54" s="863"/>
      <c r="LCV54" s="863"/>
      <c r="LCW54" s="863"/>
      <c r="LCX54" s="863"/>
      <c r="LCY54" s="863"/>
      <c r="LCZ54" s="863"/>
      <c r="LDA54" s="863"/>
      <c r="LDB54" s="863"/>
      <c r="LDC54" s="863"/>
      <c r="LDD54" s="863"/>
      <c r="LDE54" s="863"/>
      <c r="LDF54" s="863"/>
      <c r="LDG54" s="863"/>
      <c r="LDH54" s="863"/>
      <c r="LDI54" s="863"/>
      <c r="LDJ54" s="863"/>
      <c r="LDK54" s="863"/>
      <c r="LDL54" s="863"/>
      <c r="LDM54" s="863"/>
      <c r="LDN54" s="863"/>
      <c r="LDO54" s="863"/>
      <c r="LDP54" s="863"/>
      <c r="LDQ54" s="863"/>
      <c r="LDR54" s="863"/>
      <c r="LDS54" s="863"/>
      <c r="LDT54" s="863"/>
      <c r="LDU54" s="863"/>
      <c r="LDV54" s="863"/>
      <c r="LDW54" s="863"/>
      <c r="LDX54" s="863"/>
      <c r="LDY54" s="863"/>
      <c r="LDZ54" s="863"/>
      <c r="LEA54" s="863"/>
      <c r="LEB54" s="863"/>
      <c r="LEC54" s="863"/>
      <c r="LED54" s="863"/>
      <c r="LEE54" s="863"/>
      <c r="LEF54" s="863"/>
      <c r="LEG54" s="863"/>
      <c r="LEH54" s="863"/>
      <c r="LEI54" s="863"/>
      <c r="LEJ54" s="863"/>
      <c r="LEK54" s="863"/>
      <c r="LEL54" s="863"/>
      <c r="LEM54" s="863"/>
      <c r="LEN54" s="863"/>
      <c r="LEO54" s="863"/>
      <c r="LEP54" s="863"/>
      <c r="LEQ54" s="863"/>
      <c r="LER54" s="863"/>
      <c r="LES54" s="863"/>
      <c r="LET54" s="863"/>
      <c r="LEU54" s="863"/>
      <c r="LEV54" s="863"/>
      <c r="LEW54" s="863"/>
      <c r="LEX54" s="863"/>
      <c r="LEY54" s="863"/>
      <c r="LEZ54" s="863"/>
      <c r="LFA54" s="863"/>
      <c r="LFB54" s="863"/>
      <c r="LFC54" s="863"/>
      <c r="LFD54" s="863"/>
      <c r="LFE54" s="863"/>
      <c r="LFF54" s="863"/>
      <c r="LFG54" s="863"/>
      <c r="LFH54" s="863"/>
      <c r="LFI54" s="863"/>
      <c r="LFJ54" s="863"/>
      <c r="LFK54" s="863"/>
      <c r="LFL54" s="863"/>
      <c r="LFM54" s="863"/>
      <c r="LFN54" s="863"/>
      <c r="LFO54" s="863"/>
      <c r="LFP54" s="863"/>
      <c r="LFQ54" s="863"/>
      <c r="LFR54" s="863"/>
      <c r="LFS54" s="863"/>
      <c r="LFT54" s="863"/>
      <c r="LFU54" s="863"/>
      <c r="LFV54" s="863"/>
      <c r="LFW54" s="863"/>
      <c r="LFX54" s="863"/>
      <c r="LFY54" s="863"/>
      <c r="LFZ54" s="863"/>
      <c r="LGA54" s="863"/>
      <c r="LGB54" s="863"/>
      <c r="LGC54" s="863"/>
      <c r="LGD54" s="863"/>
      <c r="LGE54" s="863"/>
      <c r="LGF54" s="863"/>
      <c r="LGG54" s="863"/>
      <c r="LGH54" s="863"/>
      <c r="LGI54" s="863"/>
      <c r="LGJ54" s="863"/>
      <c r="LGK54" s="863"/>
      <c r="LGL54" s="863"/>
      <c r="LGM54" s="863"/>
      <c r="LGN54" s="863"/>
      <c r="LGO54" s="863"/>
      <c r="LGP54" s="863"/>
      <c r="LGQ54" s="863"/>
      <c r="LGR54" s="863"/>
      <c r="LGS54" s="863"/>
      <c r="LGT54" s="863"/>
      <c r="LGU54" s="863"/>
      <c r="LGV54" s="863"/>
      <c r="LGW54" s="863"/>
      <c r="LGX54" s="863"/>
      <c r="LGY54" s="863"/>
      <c r="LGZ54" s="863"/>
      <c r="LHA54" s="863"/>
      <c r="LHB54" s="863"/>
      <c r="LHC54" s="863"/>
      <c r="LHD54" s="863"/>
      <c r="LHE54" s="863"/>
      <c r="LHF54" s="863"/>
      <c r="LHG54" s="863"/>
      <c r="LHH54" s="863"/>
      <c r="LHI54" s="863"/>
      <c r="LHJ54" s="863"/>
      <c r="LHK54" s="863"/>
      <c r="LHL54" s="863"/>
      <c r="LHM54" s="863"/>
      <c r="LHN54" s="863"/>
      <c r="LHO54" s="863"/>
      <c r="LHP54" s="863"/>
      <c r="LHQ54" s="863"/>
      <c r="LHR54" s="863"/>
      <c r="LHS54" s="863"/>
      <c r="LHT54" s="863"/>
      <c r="LHU54" s="863"/>
      <c r="LHV54" s="863"/>
      <c r="LHW54" s="863"/>
      <c r="LHX54" s="863"/>
      <c r="LHY54" s="863"/>
      <c r="LHZ54" s="863"/>
      <c r="LIA54" s="863"/>
      <c r="LIB54" s="863"/>
      <c r="LIC54" s="863"/>
      <c r="LID54" s="863"/>
      <c r="LIE54" s="863"/>
      <c r="LIF54" s="863"/>
      <c r="LIG54" s="863"/>
      <c r="LIH54" s="863"/>
      <c r="LII54" s="863"/>
      <c r="LIJ54" s="863"/>
      <c r="LIK54" s="863"/>
      <c r="LIL54" s="863"/>
      <c r="LIM54" s="863"/>
      <c r="LIN54" s="863"/>
      <c r="LIO54" s="863"/>
      <c r="LIP54" s="863"/>
      <c r="LIQ54" s="863"/>
      <c r="LIR54" s="863"/>
      <c r="LIS54" s="863"/>
      <c r="LIT54" s="863"/>
      <c r="LIU54" s="863"/>
      <c r="LIV54" s="863"/>
      <c r="LIW54" s="863"/>
      <c r="LIX54" s="863"/>
      <c r="LIY54" s="863"/>
      <c r="LIZ54" s="863"/>
      <c r="LJA54" s="863"/>
      <c r="LJB54" s="863"/>
      <c r="LJC54" s="863"/>
      <c r="LJD54" s="863"/>
      <c r="LJE54" s="863"/>
      <c r="LJF54" s="863"/>
      <c r="LJG54" s="863"/>
      <c r="LJH54" s="863"/>
      <c r="LJI54" s="863"/>
      <c r="LJJ54" s="863"/>
      <c r="LJK54" s="863"/>
      <c r="LJL54" s="863"/>
      <c r="LJM54" s="863"/>
      <c r="LJN54" s="863"/>
      <c r="LJO54" s="863"/>
      <c r="LJP54" s="863"/>
      <c r="LJQ54" s="863"/>
      <c r="LJR54" s="863"/>
      <c r="LJS54" s="863"/>
      <c r="LJT54" s="863"/>
      <c r="LJU54" s="863"/>
      <c r="LJV54" s="863"/>
      <c r="LJW54" s="863"/>
      <c r="LJX54" s="863"/>
      <c r="LJY54" s="863"/>
      <c r="LJZ54" s="863"/>
      <c r="LKA54" s="863"/>
      <c r="LKB54" s="863"/>
      <c r="LKC54" s="863"/>
      <c r="LKD54" s="863"/>
      <c r="LKE54" s="863"/>
      <c r="LKF54" s="863"/>
      <c r="LKG54" s="863"/>
      <c r="LKH54" s="863"/>
      <c r="LKI54" s="863"/>
      <c r="LKJ54" s="863"/>
      <c r="LKK54" s="863"/>
      <c r="LKL54" s="863"/>
      <c r="LKM54" s="863"/>
      <c r="LKN54" s="863"/>
      <c r="LKO54" s="863"/>
      <c r="LKP54" s="863"/>
      <c r="LKQ54" s="863"/>
      <c r="LKR54" s="863"/>
      <c r="LKS54" s="863"/>
      <c r="LKT54" s="863"/>
      <c r="LKU54" s="863"/>
      <c r="LKV54" s="863"/>
      <c r="LKW54" s="863"/>
      <c r="LKX54" s="863"/>
      <c r="LKY54" s="863"/>
      <c r="LKZ54" s="863"/>
      <c r="LLA54" s="863"/>
      <c r="LLB54" s="863"/>
      <c r="LLC54" s="863"/>
      <c r="LLD54" s="863"/>
      <c r="LLE54" s="863"/>
      <c r="LLF54" s="863"/>
      <c r="LLG54" s="863"/>
      <c r="LLH54" s="863"/>
      <c r="LLI54" s="863"/>
      <c r="LLJ54" s="863"/>
      <c r="LLK54" s="863"/>
      <c r="LLL54" s="863"/>
      <c r="LLM54" s="863"/>
      <c r="LLN54" s="863"/>
      <c r="LLO54" s="863"/>
      <c r="LLP54" s="863"/>
      <c r="LLQ54" s="863"/>
      <c r="LLR54" s="863"/>
      <c r="LLS54" s="863"/>
      <c r="LLT54" s="863"/>
      <c r="LLU54" s="863"/>
      <c r="LLV54" s="863"/>
      <c r="LLW54" s="863"/>
      <c r="LLX54" s="863"/>
      <c r="LLY54" s="863"/>
      <c r="LLZ54" s="863"/>
      <c r="LMA54" s="863"/>
      <c r="LMB54" s="863"/>
      <c r="LMC54" s="863"/>
      <c r="LMD54" s="863"/>
      <c r="LME54" s="863"/>
      <c r="LMF54" s="863"/>
      <c r="LMG54" s="863"/>
      <c r="LMH54" s="863"/>
      <c r="LMI54" s="863"/>
      <c r="LMJ54" s="863"/>
      <c r="LMK54" s="863"/>
      <c r="LML54" s="863"/>
      <c r="LMM54" s="863"/>
      <c r="LMN54" s="863"/>
      <c r="LMO54" s="863"/>
      <c r="LMP54" s="863"/>
      <c r="LMQ54" s="863"/>
      <c r="LMR54" s="863"/>
      <c r="LMS54" s="863"/>
      <c r="LMT54" s="863"/>
      <c r="LMU54" s="863"/>
      <c r="LMV54" s="863"/>
      <c r="LMW54" s="863"/>
      <c r="LMX54" s="863"/>
      <c r="LMY54" s="863"/>
      <c r="LMZ54" s="863"/>
      <c r="LNA54" s="863"/>
      <c r="LNB54" s="863"/>
      <c r="LNC54" s="863"/>
      <c r="LND54" s="863"/>
      <c r="LNE54" s="863"/>
      <c r="LNF54" s="863"/>
      <c r="LNG54" s="863"/>
      <c r="LNH54" s="863"/>
      <c r="LNI54" s="863"/>
      <c r="LNJ54" s="863"/>
      <c r="LNK54" s="863"/>
      <c r="LNL54" s="863"/>
      <c r="LNM54" s="863"/>
      <c r="LNN54" s="863"/>
      <c r="LNO54" s="863"/>
      <c r="LNP54" s="863"/>
      <c r="LNQ54" s="863"/>
      <c r="LNR54" s="863"/>
      <c r="LNS54" s="863"/>
      <c r="LNT54" s="863"/>
      <c r="LNU54" s="863"/>
      <c r="LNV54" s="863"/>
      <c r="LNW54" s="863"/>
      <c r="LNX54" s="863"/>
      <c r="LNY54" s="863"/>
      <c r="LNZ54" s="863"/>
      <c r="LOA54" s="863"/>
      <c r="LOB54" s="863"/>
      <c r="LOC54" s="863"/>
      <c r="LOD54" s="863"/>
      <c r="LOE54" s="863"/>
      <c r="LOF54" s="863"/>
      <c r="LOG54" s="863"/>
      <c r="LOH54" s="863"/>
      <c r="LOI54" s="863"/>
      <c r="LOJ54" s="863"/>
      <c r="LOK54" s="863"/>
      <c r="LOL54" s="863"/>
      <c r="LOM54" s="863"/>
      <c r="LON54" s="863"/>
      <c r="LOO54" s="863"/>
      <c r="LOP54" s="863"/>
      <c r="LOQ54" s="863"/>
      <c r="LOR54" s="863"/>
      <c r="LOS54" s="863"/>
      <c r="LOT54" s="863"/>
      <c r="LOU54" s="863"/>
      <c r="LOV54" s="863"/>
      <c r="LOW54" s="863"/>
      <c r="LOX54" s="863"/>
      <c r="LOY54" s="863"/>
      <c r="LOZ54" s="863"/>
      <c r="LPA54" s="863"/>
      <c r="LPB54" s="863"/>
      <c r="LPC54" s="863"/>
      <c r="LPD54" s="863"/>
      <c r="LPE54" s="863"/>
      <c r="LPF54" s="863"/>
      <c r="LPG54" s="863"/>
      <c r="LPH54" s="863"/>
      <c r="LPI54" s="863"/>
      <c r="LPJ54" s="863"/>
      <c r="LPK54" s="863"/>
      <c r="LPL54" s="863"/>
      <c r="LPM54" s="863"/>
      <c r="LPN54" s="863"/>
      <c r="LPO54" s="863"/>
      <c r="LPP54" s="863"/>
      <c r="LPQ54" s="863"/>
      <c r="LPR54" s="863"/>
      <c r="LPS54" s="863"/>
      <c r="LPT54" s="863"/>
      <c r="LPU54" s="863"/>
      <c r="LPV54" s="863"/>
      <c r="LPW54" s="863"/>
      <c r="LPX54" s="863"/>
      <c r="LPY54" s="863"/>
      <c r="LPZ54" s="863"/>
      <c r="LQA54" s="863"/>
      <c r="LQB54" s="863"/>
      <c r="LQC54" s="863"/>
      <c r="LQD54" s="863"/>
      <c r="LQE54" s="863"/>
      <c r="LQF54" s="863"/>
      <c r="LQG54" s="863"/>
      <c r="LQH54" s="863"/>
      <c r="LQI54" s="863"/>
      <c r="LQJ54" s="863"/>
      <c r="LQK54" s="863"/>
      <c r="LQL54" s="863"/>
      <c r="LQM54" s="863"/>
      <c r="LQN54" s="863"/>
      <c r="LQO54" s="863"/>
      <c r="LQP54" s="863"/>
      <c r="LQQ54" s="863"/>
      <c r="LQR54" s="863"/>
      <c r="LQS54" s="863"/>
      <c r="LQT54" s="863"/>
      <c r="LQU54" s="863"/>
      <c r="LQV54" s="863"/>
      <c r="LQW54" s="863"/>
      <c r="LQX54" s="863"/>
      <c r="LQY54" s="863"/>
      <c r="LQZ54" s="863"/>
      <c r="LRA54" s="863"/>
      <c r="LRB54" s="863"/>
      <c r="LRC54" s="863"/>
      <c r="LRD54" s="863"/>
      <c r="LRE54" s="863"/>
      <c r="LRF54" s="863"/>
      <c r="LRG54" s="863"/>
      <c r="LRH54" s="863"/>
      <c r="LRI54" s="863"/>
      <c r="LRJ54" s="863"/>
      <c r="LRK54" s="863"/>
      <c r="LRL54" s="863"/>
      <c r="LRM54" s="863"/>
      <c r="LRN54" s="863"/>
      <c r="LRO54" s="863"/>
      <c r="LRP54" s="863"/>
      <c r="LRQ54" s="863"/>
      <c r="LRR54" s="863"/>
      <c r="LRS54" s="863"/>
      <c r="LRT54" s="863"/>
      <c r="LRU54" s="863"/>
      <c r="LRV54" s="863"/>
      <c r="LRW54" s="863"/>
      <c r="LRX54" s="863"/>
      <c r="LRY54" s="863"/>
      <c r="LRZ54" s="863"/>
      <c r="LSA54" s="863"/>
      <c r="LSB54" s="863"/>
      <c r="LSC54" s="863"/>
      <c r="LSD54" s="863"/>
      <c r="LSE54" s="863"/>
      <c r="LSF54" s="863"/>
      <c r="LSG54" s="863"/>
      <c r="LSH54" s="863"/>
      <c r="LSI54" s="863"/>
      <c r="LSJ54" s="863"/>
      <c r="LSK54" s="863"/>
      <c r="LSL54" s="863"/>
      <c r="LSM54" s="863"/>
      <c r="LSN54" s="863"/>
      <c r="LSO54" s="863"/>
      <c r="LSP54" s="863"/>
      <c r="LSQ54" s="863"/>
      <c r="LSR54" s="863"/>
      <c r="LSS54" s="863"/>
      <c r="LST54" s="863"/>
      <c r="LSU54" s="863"/>
      <c r="LSV54" s="863"/>
      <c r="LSW54" s="863"/>
      <c r="LSX54" s="863"/>
      <c r="LSY54" s="863"/>
      <c r="LSZ54" s="863"/>
      <c r="LTA54" s="863"/>
      <c r="LTB54" s="863"/>
      <c r="LTC54" s="863"/>
      <c r="LTD54" s="863"/>
      <c r="LTE54" s="863"/>
      <c r="LTF54" s="863"/>
      <c r="LTG54" s="863"/>
      <c r="LTH54" s="863"/>
      <c r="LTI54" s="863"/>
      <c r="LTJ54" s="863"/>
      <c r="LTK54" s="863"/>
      <c r="LTL54" s="863"/>
      <c r="LTM54" s="863"/>
      <c r="LTN54" s="863"/>
      <c r="LTO54" s="863"/>
      <c r="LTP54" s="863"/>
      <c r="LTQ54" s="863"/>
      <c r="LTR54" s="863"/>
      <c r="LTS54" s="863"/>
      <c r="LTT54" s="863"/>
      <c r="LTU54" s="863"/>
      <c r="LTV54" s="863"/>
      <c r="LTW54" s="863"/>
      <c r="LTX54" s="863"/>
      <c r="LTY54" s="863"/>
      <c r="LTZ54" s="863"/>
      <c r="LUA54" s="863"/>
      <c r="LUB54" s="863"/>
      <c r="LUC54" s="863"/>
      <c r="LUD54" s="863"/>
      <c r="LUE54" s="863"/>
      <c r="LUF54" s="863"/>
      <c r="LUG54" s="863"/>
      <c r="LUH54" s="863"/>
      <c r="LUI54" s="863"/>
      <c r="LUJ54" s="863"/>
      <c r="LUK54" s="863"/>
      <c r="LUL54" s="863"/>
      <c r="LUM54" s="863"/>
      <c r="LUN54" s="863"/>
      <c r="LUO54" s="863"/>
      <c r="LUP54" s="863"/>
      <c r="LUQ54" s="863"/>
      <c r="LUR54" s="863"/>
      <c r="LUS54" s="863"/>
      <c r="LUT54" s="863"/>
      <c r="LUU54" s="863"/>
      <c r="LUV54" s="863"/>
      <c r="LUW54" s="863"/>
      <c r="LUX54" s="863"/>
      <c r="LUY54" s="863"/>
      <c r="LUZ54" s="863"/>
      <c r="LVA54" s="863"/>
      <c r="LVB54" s="863"/>
      <c r="LVC54" s="863"/>
      <c r="LVD54" s="863"/>
      <c r="LVE54" s="863"/>
      <c r="LVF54" s="863"/>
      <c r="LVG54" s="863"/>
      <c r="LVH54" s="863"/>
      <c r="LVI54" s="863"/>
      <c r="LVJ54" s="863"/>
      <c r="LVK54" s="863"/>
      <c r="LVL54" s="863"/>
      <c r="LVM54" s="863"/>
      <c r="LVN54" s="863"/>
      <c r="LVO54" s="863"/>
      <c r="LVP54" s="863"/>
      <c r="LVQ54" s="863"/>
      <c r="LVR54" s="863"/>
      <c r="LVS54" s="863"/>
      <c r="LVT54" s="863"/>
      <c r="LVU54" s="863"/>
      <c r="LVV54" s="863"/>
      <c r="LVW54" s="863"/>
      <c r="LVX54" s="863"/>
      <c r="LVY54" s="863"/>
      <c r="LVZ54" s="863"/>
      <c r="LWA54" s="863"/>
      <c r="LWB54" s="863"/>
      <c r="LWC54" s="863"/>
      <c r="LWD54" s="863"/>
      <c r="LWE54" s="863"/>
      <c r="LWF54" s="863"/>
      <c r="LWG54" s="863"/>
      <c r="LWH54" s="863"/>
      <c r="LWI54" s="863"/>
      <c r="LWJ54" s="863"/>
      <c r="LWK54" s="863"/>
      <c r="LWL54" s="863"/>
      <c r="LWM54" s="863"/>
      <c r="LWN54" s="863"/>
      <c r="LWO54" s="863"/>
      <c r="LWP54" s="863"/>
      <c r="LWQ54" s="863"/>
      <c r="LWR54" s="863"/>
      <c r="LWS54" s="863"/>
      <c r="LWT54" s="863"/>
      <c r="LWU54" s="863"/>
      <c r="LWV54" s="863"/>
      <c r="LWW54" s="863"/>
      <c r="LWX54" s="863"/>
      <c r="LWY54" s="863"/>
      <c r="LWZ54" s="863"/>
      <c r="LXA54" s="863"/>
      <c r="LXB54" s="863"/>
      <c r="LXC54" s="863"/>
      <c r="LXD54" s="863"/>
      <c r="LXE54" s="863"/>
      <c r="LXF54" s="863"/>
      <c r="LXG54" s="863"/>
      <c r="LXH54" s="863"/>
      <c r="LXI54" s="863"/>
      <c r="LXJ54" s="863"/>
      <c r="LXK54" s="863"/>
      <c r="LXL54" s="863"/>
      <c r="LXM54" s="863"/>
      <c r="LXN54" s="863"/>
      <c r="LXO54" s="863"/>
      <c r="LXP54" s="863"/>
      <c r="LXQ54" s="863"/>
      <c r="LXR54" s="863"/>
      <c r="LXS54" s="863"/>
      <c r="LXT54" s="863"/>
      <c r="LXU54" s="863"/>
      <c r="LXV54" s="863"/>
      <c r="LXW54" s="863"/>
      <c r="LXX54" s="863"/>
      <c r="LXY54" s="863"/>
      <c r="LXZ54" s="863"/>
      <c r="LYA54" s="863"/>
      <c r="LYB54" s="863"/>
      <c r="LYC54" s="863"/>
      <c r="LYD54" s="863"/>
      <c r="LYE54" s="863"/>
      <c r="LYF54" s="863"/>
      <c r="LYG54" s="863"/>
      <c r="LYH54" s="863"/>
      <c r="LYI54" s="863"/>
      <c r="LYJ54" s="863"/>
      <c r="LYK54" s="863"/>
      <c r="LYL54" s="863"/>
      <c r="LYM54" s="863"/>
      <c r="LYN54" s="863"/>
      <c r="LYO54" s="863"/>
      <c r="LYP54" s="863"/>
      <c r="LYQ54" s="863"/>
      <c r="LYR54" s="863"/>
      <c r="LYS54" s="863"/>
      <c r="LYT54" s="863"/>
      <c r="LYU54" s="863"/>
      <c r="LYV54" s="863"/>
      <c r="LYW54" s="863"/>
      <c r="LYX54" s="863"/>
      <c r="LYY54" s="863"/>
      <c r="LYZ54" s="863"/>
      <c r="LZA54" s="863"/>
      <c r="LZB54" s="863"/>
      <c r="LZC54" s="863"/>
      <c r="LZD54" s="863"/>
      <c r="LZE54" s="863"/>
      <c r="LZF54" s="863"/>
      <c r="LZG54" s="863"/>
      <c r="LZH54" s="863"/>
      <c r="LZI54" s="863"/>
      <c r="LZJ54" s="863"/>
      <c r="LZK54" s="863"/>
      <c r="LZL54" s="863"/>
      <c r="LZM54" s="863"/>
      <c r="LZN54" s="863"/>
      <c r="LZO54" s="863"/>
      <c r="LZP54" s="863"/>
      <c r="LZQ54" s="863"/>
      <c r="LZR54" s="863"/>
      <c r="LZS54" s="863"/>
      <c r="LZT54" s="863"/>
      <c r="LZU54" s="863"/>
      <c r="LZV54" s="863"/>
      <c r="LZW54" s="863"/>
      <c r="LZX54" s="863"/>
      <c r="LZY54" s="863"/>
      <c r="LZZ54" s="863"/>
      <c r="MAA54" s="863"/>
      <c r="MAB54" s="863"/>
      <c r="MAC54" s="863"/>
      <c r="MAD54" s="863"/>
      <c r="MAE54" s="863"/>
      <c r="MAF54" s="863"/>
      <c r="MAG54" s="863"/>
      <c r="MAH54" s="863"/>
      <c r="MAI54" s="863"/>
      <c r="MAJ54" s="863"/>
      <c r="MAK54" s="863"/>
      <c r="MAL54" s="863"/>
      <c r="MAM54" s="863"/>
      <c r="MAN54" s="863"/>
      <c r="MAO54" s="863"/>
      <c r="MAP54" s="863"/>
      <c r="MAQ54" s="863"/>
      <c r="MAR54" s="863"/>
      <c r="MAS54" s="863"/>
      <c r="MAT54" s="863"/>
      <c r="MAU54" s="863"/>
      <c r="MAV54" s="863"/>
      <c r="MAW54" s="863"/>
      <c r="MAX54" s="863"/>
      <c r="MAY54" s="863"/>
      <c r="MAZ54" s="863"/>
      <c r="MBA54" s="863"/>
      <c r="MBB54" s="863"/>
      <c r="MBC54" s="863"/>
      <c r="MBD54" s="863"/>
      <c r="MBE54" s="863"/>
      <c r="MBF54" s="863"/>
      <c r="MBG54" s="863"/>
      <c r="MBH54" s="863"/>
      <c r="MBI54" s="863"/>
      <c r="MBJ54" s="863"/>
      <c r="MBK54" s="863"/>
      <c r="MBL54" s="863"/>
      <c r="MBM54" s="863"/>
      <c r="MBN54" s="863"/>
      <c r="MBO54" s="863"/>
      <c r="MBP54" s="863"/>
      <c r="MBQ54" s="863"/>
      <c r="MBR54" s="863"/>
      <c r="MBS54" s="863"/>
      <c r="MBT54" s="863"/>
      <c r="MBU54" s="863"/>
      <c r="MBV54" s="863"/>
      <c r="MBW54" s="863"/>
      <c r="MBX54" s="863"/>
      <c r="MBY54" s="863"/>
      <c r="MBZ54" s="863"/>
      <c r="MCA54" s="863"/>
      <c r="MCB54" s="863"/>
      <c r="MCC54" s="863"/>
      <c r="MCD54" s="863"/>
      <c r="MCE54" s="863"/>
      <c r="MCF54" s="863"/>
      <c r="MCG54" s="863"/>
      <c r="MCH54" s="863"/>
      <c r="MCI54" s="863"/>
      <c r="MCJ54" s="863"/>
      <c r="MCK54" s="863"/>
      <c r="MCL54" s="863"/>
      <c r="MCM54" s="863"/>
      <c r="MCN54" s="863"/>
      <c r="MCO54" s="863"/>
      <c r="MCP54" s="863"/>
      <c r="MCQ54" s="863"/>
      <c r="MCR54" s="863"/>
      <c r="MCS54" s="863"/>
      <c r="MCT54" s="863"/>
      <c r="MCU54" s="863"/>
      <c r="MCV54" s="863"/>
      <c r="MCW54" s="863"/>
      <c r="MCX54" s="863"/>
      <c r="MCY54" s="863"/>
      <c r="MCZ54" s="863"/>
      <c r="MDA54" s="863"/>
      <c r="MDB54" s="863"/>
      <c r="MDC54" s="863"/>
      <c r="MDD54" s="863"/>
      <c r="MDE54" s="863"/>
      <c r="MDF54" s="863"/>
      <c r="MDG54" s="863"/>
      <c r="MDH54" s="863"/>
      <c r="MDI54" s="863"/>
      <c r="MDJ54" s="863"/>
      <c r="MDK54" s="863"/>
      <c r="MDL54" s="863"/>
      <c r="MDM54" s="863"/>
      <c r="MDN54" s="863"/>
      <c r="MDO54" s="863"/>
      <c r="MDP54" s="863"/>
      <c r="MDQ54" s="863"/>
      <c r="MDR54" s="863"/>
      <c r="MDS54" s="863"/>
      <c r="MDT54" s="863"/>
      <c r="MDU54" s="863"/>
      <c r="MDV54" s="863"/>
      <c r="MDW54" s="863"/>
      <c r="MDX54" s="863"/>
      <c r="MDY54" s="863"/>
      <c r="MDZ54" s="863"/>
      <c r="MEA54" s="863"/>
      <c r="MEB54" s="863"/>
      <c r="MEC54" s="863"/>
      <c r="MED54" s="863"/>
      <c r="MEE54" s="863"/>
      <c r="MEF54" s="863"/>
      <c r="MEG54" s="863"/>
      <c r="MEH54" s="863"/>
      <c r="MEI54" s="863"/>
      <c r="MEJ54" s="863"/>
      <c r="MEK54" s="863"/>
      <c r="MEL54" s="863"/>
      <c r="MEM54" s="863"/>
      <c r="MEN54" s="863"/>
      <c r="MEO54" s="863"/>
      <c r="MEP54" s="863"/>
      <c r="MEQ54" s="863"/>
      <c r="MER54" s="863"/>
      <c r="MES54" s="863"/>
      <c r="MET54" s="863"/>
      <c r="MEU54" s="863"/>
      <c r="MEV54" s="863"/>
      <c r="MEW54" s="863"/>
      <c r="MEX54" s="863"/>
      <c r="MEY54" s="863"/>
      <c r="MEZ54" s="863"/>
      <c r="MFA54" s="863"/>
      <c r="MFB54" s="863"/>
      <c r="MFC54" s="863"/>
      <c r="MFD54" s="863"/>
      <c r="MFE54" s="863"/>
      <c r="MFF54" s="863"/>
      <c r="MFG54" s="863"/>
      <c r="MFH54" s="863"/>
      <c r="MFI54" s="863"/>
      <c r="MFJ54" s="863"/>
      <c r="MFK54" s="863"/>
      <c r="MFL54" s="863"/>
      <c r="MFM54" s="863"/>
      <c r="MFN54" s="863"/>
      <c r="MFO54" s="863"/>
      <c r="MFP54" s="863"/>
      <c r="MFQ54" s="863"/>
      <c r="MFR54" s="863"/>
      <c r="MFS54" s="863"/>
      <c r="MFT54" s="863"/>
      <c r="MFU54" s="863"/>
      <c r="MFV54" s="863"/>
      <c r="MFW54" s="863"/>
      <c r="MFX54" s="863"/>
      <c r="MFY54" s="863"/>
      <c r="MFZ54" s="863"/>
      <c r="MGA54" s="863"/>
      <c r="MGB54" s="863"/>
      <c r="MGC54" s="863"/>
      <c r="MGD54" s="863"/>
      <c r="MGE54" s="863"/>
      <c r="MGF54" s="863"/>
      <c r="MGG54" s="863"/>
      <c r="MGH54" s="863"/>
      <c r="MGI54" s="863"/>
      <c r="MGJ54" s="863"/>
      <c r="MGK54" s="863"/>
      <c r="MGL54" s="863"/>
      <c r="MGM54" s="863"/>
      <c r="MGN54" s="863"/>
      <c r="MGO54" s="863"/>
      <c r="MGP54" s="863"/>
      <c r="MGQ54" s="863"/>
      <c r="MGR54" s="863"/>
      <c r="MGS54" s="863"/>
      <c r="MGT54" s="863"/>
      <c r="MGU54" s="863"/>
      <c r="MGV54" s="863"/>
      <c r="MGW54" s="863"/>
      <c r="MGX54" s="863"/>
      <c r="MGY54" s="863"/>
      <c r="MGZ54" s="863"/>
      <c r="MHA54" s="863"/>
      <c r="MHB54" s="863"/>
      <c r="MHC54" s="863"/>
      <c r="MHD54" s="863"/>
      <c r="MHE54" s="863"/>
      <c r="MHF54" s="863"/>
      <c r="MHG54" s="863"/>
      <c r="MHH54" s="863"/>
      <c r="MHI54" s="863"/>
      <c r="MHJ54" s="863"/>
      <c r="MHK54" s="863"/>
      <c r="MHL54" s="863"/>
      <c r="MHM54" s="863"/>
      <c r="MHN54" s="863"/>
      <c r="MHO54" s="863"/>
      <c r="MHP54" s="863"/>
      <c r="MHQ54" s="863"/>
      <c r="MHR54" s="863"/>
      <c r="MHS54" s="863"/>
      <c r="MHT54" s="863"/>
      <c r="MHU54" s="863"/>
      <c r="MHV54" s="863"/>
      <c r="MHW54" s="863"/>
      <c r="MHX54" s="863"/>
      <c r="MHY54" s="863"/>
      <c r="MHZ54" s="863"/>
      <c r="MIA54" s="863"/>
      <c r="MIB54" s="863"/>
      <c r="MIC54" s="863"/>
      <c r="MID54" s="863"/>
      <c r="MIE54" s="863"/>
      <c r="MIF54" s="863"/>
      <c r="MIG54" s="863"/>
      <c r="MIH54" s="863"/>
      <c r="MII54" s="863"/>
      <c r="MIJ54" s="863"/>
      <c r="MIK54" s="863"/>
      <c r="MIL54" s="863"/>
      <c r="MIM54" s="863"/>
      <c r="MIN54" s="863"/>
      <c r="MIO54" s="863"/>
      <c r="MIP54" s="863"/>
      <c r="MIQ54" s="863"/>
      <c r="MIR54" s="863"/>
      <c r="MIS54" s="863"/>
      <c r="MIT54" s="863"/>
      <c r="MIU54" s="863"/>
      <c r="MIV54" s="863"/>
      <c r="MIW54" s="863"/>
      <c r="MIX54" s="863"/>
      <c r="MIY54" s="863"/>
      <c r="MIZ54" s="863"/>
      <c r="MJA54" s="863"/>
      <c r="MJB54" s="863"/>
      <c r="MJC54" s="863"/>
      <c r="MJD54" s="863"/>
      <c r="MJE54" s="863"/>
      <c r="MJF54" s="863"/>
      <c r="MJG54" s="863"/>
      <c r="MJH54" s="863"/>
      <c r="MJI54" s="863"/>
      <c r="MJJ54" s="863"/>
      <c r="MJK54" s="863"/>
      <c r="MJL54" s="863"/>
      <c r="MJM54" s="863"/>
      <c r="MJN54" s="863"/>
      <c r="MJO54" s="863"/>
      <c r="MJP54" s="863"/>
      <c r="MJQ54" s="863"/>
      <c r="MJR54" s="863"/>
      <c r="MJS54" s="863"/>
      <c r="MJT54" s="863"/>
      <c r="MJU54" s="863"/>
      <c r="MJV54" s="863"/>
      <c r="MJW54" s="863"/>
      <c r="MJX54" s="863"/>
      <c r="MJY54" s="863"/>
      <c r="MJZ54" s="863"/>
      <c r="MKA54" s="863"/>
      <c r="MKB54" s="863"/>
      <c r="MKC54" s="863"/>
      <c r="MKD54" s="863"/>
      <c r="MKE54" s="863"/>
      <c r="MKF54" s="863"/>
      <c r="MKG54" s="863"/>
      <c r="MKH54" s="863"/>
      <c r="MKI54" s="863"/>
      <c r="MKJ54" s="863"/>
      <c r="MKK54" s="863"/>
      <c r="MKL54" s="863"/>
      <c r="MKM54" s="863"/>
      <c r="MKN54" s="863"/>
      <c r="MKO54" s="863"/>
      <c r="MKP54" s="863"/>
      <c r="MKQ54" s="863"/>
      <c r="MKR54" s="863"/>
      <c r="MKS54" s="863"/>
      <c r="MKT54" s="863"/>
      <c r="MKU54" s="863"/>
      <c r="MKV54" s="863"/>
      <c r="MKW54" s="863"/>
      <c r="MKX54" s="863"/>
      <c r="MKY54" s="863"/>
      <c r="MKZ54" s="863"/>
      <c r="MLA54" s="863"/>
      <c r="MLB54" s="863"/>
      <c r="MLC54" s="863"/>
      <c r="MLD54" s="863"/>
      <c r="MLE54" s="863"/>
      <c r="MLF54" s="863"/>
      <c r="MLG54" s="863"/>
      <c r="MLH54" s="863"/>
      <c r="MLI54" s="863"/>
      <c r="MLJ54" s="863"/>
      <c r="MLK54" s="863"/>
      <c r="MLL54" s="863"/>
      <c r="MLM54" s="863"/>
      <c r="MLN54" s="863"/>
      <c r="MLO54" s="863"/>
      <c r="MLP54" s="863"/>
      <c r="MLQ54" s="863"/>
      <c r="MLR54" s="863"/>
      <c r="MLS54" s="863"/>
      <c r="MLT54" s="863"/>
      <c r="MLU54" s="863"/>
      <c r="MLV54" s="863"/>
      <c r="MLW54" s="863"/>
      <c r="MLX54" s="863"/>
      <c r="MLY54" s="863"/>
      <c r="MLZ54" s="863"/>
      <c r="MMA54" s="863"/>
      <c r="MMB54" s="863"/>
      <c r="MMC54" s="863"/>
      <c r="MMD54" s="863"/>
      <c r="MME54" s="863"/>
      <c r="MMF54" s="863"/>
      <c r="MMG54" s="863"/>
      <c r="MMH54" s="863"/>
      <c r="MMI54" s="863"/>
      <c r="MMJ54" s="863"/>
      <c r="MMK54" s="863"/>
      <c r="MML54" s="863"/>
      <c r="MMM54" s="863"/>
      <c r="MMN54" s="863"/>
      <c r="MMO54" s="863"/>
      <c r="MMP54" s="863"/>
      <c r="MMQ54" s="863"/>
      <c r="MMR54" s="863"/>
      <c r="MMS54" s="863"/>
      <c r="MMT54" s="863"/>
      <c r="MMU54" s="863"/>
      <c r="MMV54" s="863"/>
      <c r="MMW54" s="863"/>
      <c r="MMX54" s="863"/>
      <c r="MMY54" s="863"/>
      <c r="MMZ54" s="863"/>
      <c r="MNA54" s="863"/>
      <c r="MNB54" s="863"/>
      <c r="MNC54" s="863"/>
      <c r="MND54" s="863"/>
      <c r="MNE54" s="863"/>
      <c r="MNF54" s="863"/>
      <c r="MNG54" s="863"/>
      <c r="MNH54" s="863"/>
      <c r="MNI54" s="863"/>
      <c r="MNJ54" s="863"/>
      <c r="MNK54" s="863"/>
      <c r="MNL54" s="863"/>
      <c r="MNM54" s="863"/>
      <c r="MNN54" s="863"/>
      <c r="MNO54" s="863"/>
      <c r="MNP54" s="863"/>
      <c r="MNQ54" s="863"/>
      <c r="MNR54" s="863"/>
      <c r="MNS54" s="863"/>
      <c r="MNT54" s="863"/>
      <c r="MNU54" s="863"/>
      <c r="MNV54" s="863"/>
      <c r="MNW54" s="863"/>
      <c r="MNX54" s="863"/>
      <c r="MNY54" s="863"/>
      <c r="MNZ54" s="863"/>
      <c r="MOA54" s="863"/>
      <c r="MOB54" s="863"/>
      <c r="MOC54" s="863"/>
      <c r="MOD54" s="863"/>
      <c r="MOE54" s="863"/>
      <c r="MOF54" s="863"/>
      <c r="MOG54" s="863"/>
      <c r="MOH54" s="863"/>
      <c r="MOI54" s="863"/>
      <c r="MOJ54" s="863"/>
      <c r="MOK54" s="863"/>
      <c r="MOL54" s="863"/>
      <c r="MOM54" s="863"/>
      <c r="MON54" s="863"/>
      <c r="MOO54" s="863"/>
      <c r="MOP54" s="863"/>
      <c r="MOQ54" s="863"/>
      <c r="MOR54" s="863"/>
      <c r="MOS54" s="863"/>
      <c r="MOT54" s="863"/>
      <c r="MOU54" s="863"/>
      <c r="MOV54" s="863"/>
      <c r="MOW54" s="863"/>
      <c r="MOX54" s="863"/>
      <c r="MOY54" s="863"/>
      <c r="MOZ54" s="863"/>
      <c r="MPA54" s="863"/>
      <c r="MPB54" s="863"/>
      <c r="MPC54" s="863"/>
      <c r="MPD54" s="863"/>
      <c r="MPE54" s="863"/>
      <c r="MPF54" s="863"/>
      <c r="MPG54" s="863"/>
      <c r="MPH54" s="863"/>
      <c r="MPI54" s="863"/>
      <c r="MPJ54" s="863"/>
      <c r="MPK54" s="863"/>
      <c r="MPL54" s="863"/>
      <c r="MPM54" s="863"/>
      <c r="MPN54" s="863"/>
      <c r="MPO54" s="863"/>
      <c r="MPP54" s="863"/>
      <c r="MPQ54" s="863"/>
      <c r="MPR54" s="863"/>
      <c r="MPS54" s="863"/>
      <c r="MPT54" s="863"/>
      <c r="MPU54" s="863"/>
      <c r="MPV54" s="863"/>
      <c r="MPW54" s="863"/>
      <c r="MPX54" s="863"/>
      <c r="MPY54" s="863"/>
      <c r="MPZ54" s="863"/>
      <c r="MQA54" s="863"/>
      <c r="MQB54" s="863"/>
      <c r="MQC54" s="863"/>
      <c r="MQD54" s="863"/>
      <c r="MQE54" s="863"/>
      <c r="MQF54" s="863"/>
      <c r="MQG54" s="863"/>
      <c r="MQH54" s="863"/>
      <c r="MQI54" s="863"/>
      <c r="MQJ54" s="863"/>
      <c r="MQK54" s="863"/>
      <c r="MQL54" s="863"/>
      <c r="MQM54" s="863"/>
      <c r="MQN54" s="863"/>
      <c r="MQO54" s="863"/>
      <c r="MQP54" s="863"/>
      <c r="MQQ54" s="863"/>
      <c r="MQR54" s="863"/>
      <c r="MQS54" s="863"/>
      <c r="MQT54" s="863"/>
      <c r="MQU54" s="863"/>
      <c r="MQV54" s="863"/>
      <c r="MQW54" s="863"/>
      <c r="MQX54" s="863"/>
      <c r="MQY54" s="863"/>
      <c r="MQZ54" s="863"/>
      <c r="MRA54" s="863"/>
      <c r="MRB54" s="863"/>
      <c r="MRC54" s="863"/>
      <c r="MRD54" s="863"/>
      <c r="MRE54" s="863"/>
      <c r="MRF54" s="863"/>
      <c r="MRG54" s="863"/>
      <c r="MRH54" s="863"/>
      <c r="MRI54" s="863"/>
      <c r="MRJ54" s="863"/>
      <c r="MRK54" s="863"/>
      <c r="MRL54" s="863"/>
      <c r="MRM54" s="863"/>
      <c r="MRN54" s="863"/>
      <c r="MRO54" s="863"/>
      <c r="MRP54" s="863"/>
      <c r="MRQ54" s="863"/>
      <c r="MRR54" s="863"/>
      <c r="MRS54" s="863"/>
      <c r="MRT54" s="863"/>
      <c r="MRU54" s="863"/>
      <c r="MRV54" s="863"/>
      <c r="MRW54" s="863"/>
      <c r="MRX54" s="863"/>
      <c r="MRY54" s="863"/>
      <c r="MRZ54" s="863"/>
      <c r="MSA54" s="863"/>
      <c r="MSB54" s="863"/>
      <c r="MSC54" s="863"/>
      <c r="MSD54" s="863"/>
      <c r="MSE54" s="863"/>
      <c r="MSF54" s="863"/>
      <c r="MSG54" s="863"/>
      <c r="MSH54" s="863"/>
      <c r="MSI54" s="863"/>
      <c r="MSJ54" s="863"/>
      <c r="MSK54" s="863"/>
      <c r="MSL54" s="863"/>
      <c r="MSM54" s="863"/>
      <c r="MSN54" s="863"/>
      <c r="MSO54" s="863"/>
      <c r="MSP54" s="863"/>
      <c r="MSQ54" s="863"/>
      <c r="MSR54" s="863"/>
      <c r="MSS54" s="863"/>
      <c r="MST54" s="863"/>
      <c r="MSU54" s="863"/>
      <c r="MSV54" s="863"/>
      <c r="MSW54" s="863"/>
      <c r="MSX54" s="863"/>
      <c r="MSY54" s="863"/>
      <c r="MSZ54" s="863"/>
      <c r="MTA54" s="863"/>
      <c r="MTB54" s="863"/>
      <c r="MTC54" s="863"/>
      <c r="MTD54" s="863"/>
      <c r="MTE54" s="863"/>
      <c r="MTF54" s="863"/>
      <c r="MTG54" s="863"/>
      <c r="MTH54" s="863"/>
      <c r="MTI54" s="863"/>
      <c r="MTJ54" s="863"/>
      <c r="MTK54" s="863"/>
      <c r="MTL54" s="863"/>
      <c r="MTM54" s="863"/>
      <c r="MTN54" s="863"/>
      <c r="MTO54" s="863"/>
      <c r="MTP54" s="863"/>
      <c r="MTQ54" s="863"/>
      <c r="MTR54" s="863"/>
      <c r="MTS54" s="863"/>
      <c r="MTT54" s="863"/>
      <c r="MTU54" s="863"/>
      <c r="MTV54" s="863"/>
      <c r="MTW54" s="863"/>
      <c r="MTX54" s="863"/>
      <c r="MTY54" s="863"/>
      <c r="MTZ54" s="863"/>
      <c r="MUA54" s="863"/>
      <c r="MUB54" s="863"/>
      <c r="MUC54" s="863"/>
      <c r="MUD54" s="863"/>
      <c r="MUE54" s="863"/>
      <c r="MUF54" s="863"/>
      <c r="MUG54" s="863"/>
      <c r="MUH54" s="863"/>
      <c r="MUI54" s="863"/>
      <c r="MUJ54" s="863"/>
      <c r="MUK54" s="863"/>
      <c r="MUL54" s="863"/>
      <c r="MUM54" s="863"/>
      <c r="MUN54" s="863"/>
      <c r="MUO54" s="863"/>
      <c r="MUP54" s="863"/>
      <c r="MUQ54" s="863"/>
      <c r="MUR54" s="863"/>
      <c r="MUS54" s="863"/>
      <c r="MUT54" s="863"/>
      <c r="MUU54" s="863"/>
      <c r="MUV54" s="863"/>
      <c r="MUW54" s="863"/>
      <c r="MUX54" s="863"/>
      <c r="MUY54" s="863"/>
      <c r="MUZ54" s="863"/>
      <c r="MVA54" s="863"/>
      <c r="MVB54" s="863"/>
      <c r="MVC54" s="863"/>
      <c r="MVD54" s="863"/>
      <c r="MVE54" s="863"/>
      <c r="MVF54" s="863"/>
      <c r="MVG54" s="863"/>
      <c r="MVH54" s="863"/>
      <c r="MVI54" s="863"/>
      <c r="MVJ54" s="863"/>
      <c r="MVK54" s="863"/>
      <c r="MVL54" s="863"/>
      <c r="MVM54" s="863"/>
      <c r="MVN54" s="863"/>
      <c r="MVO54" s="863"/>
      <c r="MVP54" s="863"/>
      <c r="MVQ54" s="863"/>
      <c r="MVR54" s="863"/>
      <c r="MVS54" s="863"/>
      <c r="MVT54" s="863"/>
      <c r="MVU54" s="863"/>
      <c r="MVV54" s="863"/>
      <c r="MVW54" s="863"/>
      <c r="MVX54" s="863"/>
      <c r="MVY54" s="863"/>
      <c r="MVZ54" s="863"/>
      <c r="MWA54" s="863"/>
      <c r="MWB54" s="863"/>
      <c r="MWC54" s="863"/>
      <c r="MWD54" s="863"/>
      <c r="MWE54" s="863"/>
      <c r="MWF54" s="863"/>
      <c r="MWG54" s="863"/>
      <c r="MWH54" s="863"/>
      <c r="MWI54" s="863"/>
      <c r="MWJ54" s="863"/>
      <c r="MWK54" s="863"/>
      <c r="MWL54" s="863"/>
      <c r="MWM54" s="863"/>
      <c r="MWN54" s="863"/>
      <c r="MWO54" s="863"/>
      <c r="MWP54" s="863"/>
      <c r="MWQ54" s="863"/>
      <c r="MWR54" s="863"/>
      <c r="MWS54" s="863"/>
      <c r="MWT54" s="863"/>
      <c r="MWU54" s="863"/>
      <c r="MWV54" s="863"/>
      <c r="MWW54" s="863"/>
      <c r="MWX54" s="863"/>
      <c r="MWY54" s="863"/>
      <c r="MWZ54" s="863"/>
      <c r="MXA54" s="863"/>
      <c r="MXB54" s="863"/>
      <c r="MXC54" s="863"/>
      <c r="MXD54" s="863"/>
      <c r="MXE54" s="863"/>
      <c r="MXF54" s="863"/>
      <c r="MXG54" s="863"/>
      <c r="MXH54" s="863"/>
      <c r="MXI54" s="863"/>
      <c r="MXJ54" s="863"/>
      <c r="MXK54" s="863"/>
      <c r="MXL54" s="863"/>
      <c r="MXM54" s="863"/>
      <c r="MXN54" s="863"/>
      <c r="MXO54" s="863"/>
      <c r="MXP54" s="863"/>
      <c r="MXQ54" s="863"/>
      <c r="MXR54" s="863"/>
      <c r="MXS54" s="863"/>
      <c r="MXT54" s="863"/>
      <c r="MXU54" s="863"/>
      <c r="MXV54" s="863"/>
      <c r="MXW54" s="863"/>
      <c r="MXX54" s="863"/>
      <c r="MXY54" s="863"/>
      <c r="MXZ54" s="863"/>
      <c r="MYA54" s="863"/>
      <c r="MYB54" s="863"/>
      <c r="MYC54" s="863"/>
      <c r="MYD54" s="863"/>
      <c r="MYE54" s="863"/>
      <c r="MYF54" s="863"/>
      <c r="MYG54" s="863"/>
      <c r="MYH54" s="863"/>
      <c r="MYI54" s="863"/>
      <c r="MYJ54" s="863"/>
      <c r="MYK54" s="863"/>
      <c r="MYL54" s="863"/>
      <c r="MYM54" s="863"/>
      <c r="MYN54" s="863"/>
      <c r="MYO54" s="863"/>
      <c r="MYP54" s="863"/>
      <c r="MYQ54" s="863"/>
      <c r="MYR54" s="863"/>
      <c r="MYS54" s="863"/>
      <c r="MYT54" s="863"/>
      <c r="MYU54" s="863"/>
      <c r="MYV54" s="863"/>
      <c r="MYW54" s="863"/>
      <c r="MYX54" s="863"/>
      <c r="MYY54" s="863"/>
      <c r="MYZ54" s="863"/>
      <c r="MZA54" s="863"/>
      <c r="MZB54" s="863"/>
      <c r="MZC54" s="863"/>
      <c r="MZD54" s="863"/>
      <c r="MZE54" s="863"/>
      <c r="MZF54" s="863"/>
      <c r="MZG54" s="863"/>
      <c r="MZH54" s="863"/>
      <c r="MZI54" s="863"/>
      <c r="MZJ54" s="863"/>
      <c r="MZK54" s="863"/>
      <c r="MZL54" s="863"/>
      <c r="MZM54" s="863"/>
      <c r="MZN54" s="863"/>
      <c r="MZO54" s="863"/>
      <c r="MZP54" s="863"/>
      <c r="MZQ54" s="863"/>
      <c r="MZR54" s="863"/>
      <c r="MZS54" s="863"/>
      <c r="MZT54" s="863"/>
      <c r="MZU54" s="863"/>
      <c r="MZV54" s="863"/>
      <c r="MZW54" s="863"/>
      <c r="MZX54" s="863"/>
      <c r="MZY54" s="863"/>
      <c r="MZZ54" s="863"/>
      <c r="NAA54" s="863"/>
      <c r="NAB54" s="863"/>
      <c r="NAC54" s="863"/>
      <c r="NAD54" s="863"/>
      <c r="NAE54" s="863"/>
      <c r="NAF54" s="863"/>
      <c r="NAG54" s="863"/>
      <c r="NAH54" s="863"/>
      <c r="NAI54" s="863"/>
      <c r="NAJ54" s="863"/>
      <c r="NAK54" s="863"/>
      <c r="NAL54" s="863"/>
      <c r="NAM54" s="863"/>
      <c r="NAN54" s="863"/>
      <c r="NAO54" s="863"/>
      <c r="NAP54" s="863"/>
      <c r="NAQ54" s="863"/>
      <c r="NAR54" s="863"/>
      <c r="NAS54" s="863"/>
      <c r="NAT54" s="863"/>
      <c r="NAU54" s="863"/>
      <c r="NAV54" s="863"/>
      <c r="NAW54" s="863"/>
      <c r="NAX54" s="863"/>
      <c r="NAY54" s="863"/>
      <c r="NAZ54" s="863"/>
      <c r="NBA54" s="863"/>
      <c r="NBB54" s="863"/>
      <c r="NBC54" s="863"/>
      <c r="NBD54" s="863"/>
      <c r="NBE54" s="863"/>
      <c r="NBF54" s="863"/>
      <c r="NBG54" s="863"/>
      <c r="NBH54" s="863"/>
      <c r="NBI54" s="863"/>
      <c r="NBJ54" s="863"/>
      <c r="NBK54" s="863"/>
      <c r="NBL54" s="863"/>
      <c r="NBM54" s="863"/>
      <c r="NBN54" s="863"/>
      <c r="NBO54" s="863"/>
      <c r="NBP54" s="863"/>
      <c r="NBQ54" s="863"/>
      <c r="NBR54" s="863"/>
      <c r="NBS54" s="863"/>
      <c r="NBT54" s="863"/>
      <c r="NBU54" s="863"/>
      <c r="NBV54" s="863"/>
      <c r="NBW54" s="863"/>
      <c r="NBX54" s="863"/>
      <c r="NBY54" s="863"/>
      <c r="NBZ54" s="863"/>
      <c r="NCA54" s="863"/>
      <c r="NCB54" s="863"/>
      <c r="NCC54" s="863"/>
      <c r="NCD54" s="863"/>
      <c r="NCE54" s="863"/>
      <c r="NCF54" s="863"/>
      <c r="NCG54" s="863"/>
      <c r="NCH54" s="863"/>
      <c r="NCI54" s="863"/>
      <c r="NCJ54" s="863"/>
      <c r="NCK54" s="863"/>
      <c r="NCL54" s="863"/>
      <c r="NCM54" s="863"/>
      <c r="NCN54" s="863"/>
      <c r="NCO54" s="863"/>
      <c r="NCP54" s="863"/>
      <c r="NCQ54" s="863"/>
      <c r="NCR54" s="863"/>
      <c r="NCS54" s="863"/>
      <c r="NCT54" s="863"/>
      <c r="NCU54" s="863"/>
      <c r="NCV54" s="863"/>
      <c r="NCW54" s="863"/>
      <c r="NCX54" s="863"/>
      <c r="NCY54" s="863"/>
      <c r="NCZ54" s="863"/>
      <c r="NDA54" s="863"/>
      <c r="NDB54" s="863"/>
      <c r="NDC54" s="863"/>
      <c r="NDD54" s="863"/>
      <c r="NDE54" s="863"/>
      <c r="NDF54" s="863"/>
      <c r="NDG54" s="863"/>
      <c r="NDH54" s="863"/>
      <c r="NDI54" s="863"/>
      <c r="NDJ54" s="863"/>
      <c r="NDK54" s="863"/>
      <c r="NDL54" s="863"/>
      <c r="NDM54" s="863"/>
      <c r="NDN54" s="863"/>
      <c r="NDO54" s="863"/>
      <c r="NDP54" s="863"/>
      <c r="NDQ54" s="863"/>
      <c r="NDR54" s="863"/>
      <c r="NDS54" s="863"/>
      <c r="NDT54" s="863"/>
      <c r="NDU54" s="863"/>
      <c r="NDV54" s="863"/>
      <c r="NDW54" s="863"/>
      <c r="NDX54" s="863"/>
      <c r="NDY54" s="863"/>
      <c r="NDZ54" s="863"/>
      <c r="NEA54" s="863"/>
      <c r="NEB54" s="863"/>
      <c r="NEC54" s="863"/>
      <c r="NED54" s="863"/>
      <c r="NEE54" s="863"/>
      <c r="NEF54" s="863"/>
      <c r="NEG54" s="863"/>
      <c r="NEH54" s="863"/>
      <c r="NEI54" s="863"/>
      <c r="NEJ54" s="863"/>
      <c r="NEK54" s="863"/>
      <c r="NEL54" s="863"/>
      <c r="NEM54" s="863"/>
      <c r="NEN54" s="863"/>
      <c r="NEO54" s="863"/>
      <c r="NEP54" s="863"/>
      <c r="NEQ54" s="863"/>
      <c r="NER54" s="863"/>
      <c r="NES54" s="863"/>
      <c r="NET54" s="863"/>
      <c r="NEU54" s="863"/>
      <c r="NEV54" s="863"/>
      <c r="NEW54" s="863"/>
      <c r="NEX54" s="863"/>
      <c r="NEY54" s="863"/>
      <c r="NEZ54" s="863"/>
      <c r="NFA54" s="863"/>
      <c r="NFB54" s="863"/>
      <c r="NFC54" s="863"/>
      <c r="NFD54" s="863"/>
      <c r="NFE54" s="863"/>
      <c r="NFF54" s="863"/>
      <c r="NFG54" s="863"/>
      <c r="NFH54" s="863"/>
      <c r="NFI54" s="863"/>
      <c r="NFJ54" s="863"/>
      <c r="NFK54" s="863"/>
      <c r="NFL54" s="863"/>
      <c r="NFM54" s="863"/>
      <c r="NFN54" s="863"/>
      <c r="NFO54" s="863"/>
      <c r="NFP54" s="863"/>
      <c r="NFQ54" s="863"/>
      <c r="NFR54" s="863"/>
      <c r="NFS54" s="863"/>
      <c r="NFT54" s="863"/>
      <c r="NFU54" s="863"/>
      <c r="NFV54" s="863"/>
      <c r="NFW54" s="863"/>
      <c r="NFX54" s="863"/>
      <c r="NFY54" s="863"/>
      <c r="NFZ54" s="863"/>
      <c r="NGA54" s="863"/>
      <c r="NGB54" s="863"/>
      <c r="NGC54" s="863"/>
      <c r="NGD54" s="863"/>
      <c r="NGE54" s="863"/>
      <c r="NGF54" s="863"/>
      <c r="NGG54" s="863"/>
      <c r="NGH54" s="863"/>
      <c r="NGI54" s="863"/>
      <c r="NGJ54" s="863"/>
      <c r="NGK54" s="863"/>
      <c r="NGL54" s="863"/>
      <c r="NGM54" s="863"/>
      <c r="NGN54" s="863"/>
      <c r="NGO54" s="863"/>
      <c r="NGP54" s="863"/>
      <c r="NGQ54" s="863"/>
      <c r="NGR54" s="863"/>
      <c r="NGS54" s="863"/>
      <c r="NGT54" s="863"/>
      <c r="NGU54" s="863"/>
      <c r="NGV54" s="863"/>
      <c r="NGW54" s="863"/>
      <c r="NGX54" s="863"/>
      <c r="NGY54" s="863"/>
      <c r="NGZ54" s="863"/>
      <c r="NHA54" s="863"/>
      <c r="NHB54" s="863"/>
      <c r="NHC54" s="863"/>
      <c r="NHD54" s="863"/>
      <c r="NHE54" s="863"/>
      <c r="NHF54" s="863"/>
      <c r="NHG54" s="863"/>
      <c r="NHH54" s="863"/>
      <c r="NHI54" s="863"/>
      <c r="NHJ54" s="863"/>
      <c r="NHK54" s="863"/>
      <c r="NHL54" s="863"/>
      <c r="NHM54" s="863"/>
      <c r="NHN54" s="863"/>
      <c r="NHO54" s="863"/>
      <c r="NHP54" s="863"/>
      <c r="NHQ54" s="863"/>
      <c r="NHR54" s="863"/>
      <c r="NHS54" s="863"/>
      <c r="NHT54" s="863"/>
      <c r="NHU54" s="863"/>
      <c r="NHV54" s="863"/>
      <c r="NHW54" s="863"/>
      <c r="NHX54" s="863"/>
      <c r="NHY54" s="863"/>
      <c r="NHZ54" s="863"/>
      <c r="NIA54" s="863"/>
      <c r="NIB54" s="863"/>
      <c r="NIC54" s="863"/>
      <c r="NID54" s="863"/>
      <c r="NIE54" s="863"/>
      <c r="NIF54" s="863"/>
      <c r="NIG54" s="863"/>
      <c r="NIH54" s="863"/>
      <c r="NII54" s="863"/>
      <c r="NIJ54" s="863"/>
      <c r="NIK54" s="863"/>
      <c r="NIL54" s="863"/>
      <c r="NIM54" s="863"/>
      <c r="NIN54" s="863"/>
      <c r="NIO54" s="863"/>
      <c r="NIP54" s="863"/>
      <c r="NIQ54" s="863"/>
      <c r="NIR54" s="863"/>
      <c r="NIS54" s="863"/>
      <c r="NIT54" s="863"/>
      <c r="NIU54" s="863"/>
      <c r="NIV54" s="863"/>
      <c r="NIW54" s="863"/>
      <c r="NIX54" s="863"/>
      <c r="NIY54" s="863"/>
      <c r="NIZ54" s="863"/>
      <c r="NJA54" s="863"/>
      <c r="NJB54" s="863"/>
      <c r="NJC54" s="863"/>
      <c r="NJD54" s="863"/>
      <c r="NJE54" s="863"/>
      <c r="NJF54" s="863"/>
      <c r="NJG54" s="863"/>
      <c r="NJH54" s="863"/>
      <c r="NJI54" s="863"/>
      <c r="NJJ54" s="863"/>
      <c r="NJK54" s="863"/>
      <c r="NJL54" s="863"/>
      <c r="NJM54" s="863"/>
      <c r="NJN54" s="863"/>
      <c r="NJO54" s="863"/>
      <c r="NJP54" s="863"/>
      <c r="NJQ54" s="863"/>
      <c r="NJR54" s="863"/>
      <c r="NJS54" s="863"/>
      <c r="NJT54" s="863"/>
      <c r="NJU54" s="863"/>
      <c r="NJV54" s="863"/>
      <c r="NJW54" s="863"/>
      <c r="NJX54" s="863"/>
      <c r="NJY54" s="863"/>
      <c r="NJZ54" s="863"/>
      <c r="NKA54" s="863"/>
      <c r="NKB54" s="863"/>
      <c r="NKC54" s="863"/>
      <c r="NKD54" s="863"/>
      <c r="NKE54" s="863"/>
      <c r="NKF54" s="863"/>
      <c r="NKG54" s="863"/>
      <c r="NKH54" s="863"/>
      <c r="NKI54" s="863"/>
      <c r="NKJ54" s="863"/>
      <c r="NKK54" s="863"/>
      <c r="NKL54" s="863"/>
      <c r="NKM54" s="863"/>
      <c r="NKN54" s="863"/>
      <c r="NKO54" s="863"/>
      <c r="NKP54" s="863"/>
      <c r="NKQ54" s="863"/>
      <c r="NKR54" s="863"/>
      <c r="NKS54" s="863"/>
      <c r="NKT54" s="863"/>
      <c r="NKU54" s="863"/>
      <c r="NKV54" s="863"/>
      <c r="NKW54" s="863"/>
      <c r="NKX54" s="863"/>
      <c r="NKY54" s="863"/>
      <c r="NKZ54" s="863"/>
      <c r="NLA54" s="863"/>
      <c r="NLB54" s="863"/>
      <c r="NLC54" s="863"/>
      <c r="NLD54" s="863"/>
      <c r="NLE54" s="863"/>
      <c r="NLF54" s="863"/>
      <c r="NLG54" s="863"/>
      <c r="NLH54" s="863"/>
      <c r="NLI54" s="863"/>
      <c r="NLJ54" s="863"/>
      <c r="NLK54" s="863"/>
      <c r="NLL54" s="863"/>
      <c r="NLM54" s="863"/>
      <c r="NLN54" s="863"/>
      <c r="NLO54" s="863"/>
      <c r="NLP54" s="863"/>
      <c r="NLQ54" s="863"/>
      <c r="NLR54" s="863"/>
      <c r="NLS54" s="863"/>
      <c r="NLT54" s="863"/>
      <c r="NLU54" s="863"/>
      <c r="NLV54" s="863"/>
      <c r="NLW54" s="863"/>
      <c r="NLX54" s="863"/>
      <c r="NLY54" s="863"/>
      <c r="NLZ54" s="863"/>
      <c r="NMA54" s="863"/>
      <c r="NMB54" s="863"/>
      <c r="NMC54" s="863"/>
      <c r="NMD54" s="863"/>
      <c r="NME54" s="863"/>
      <c r="NMF54" s="863"/>
      <c r="NMG54" s="863"/>
      <c r="NMH54" s="863"/>
      <c r="NMI54" s="863"/>
      <c r="NMJ54" s="863"/>
      <c r="NMK54" s="863"/>
      <c r="NML54" s="863"/>
      <c r="NMM54" s="863"/>
      <c r="NMN54" s="863"/>
      <c r="NMO54" s="863"/>
      <c r="NMP54" s="863"/>
      <c r="NMQ54" s="863"/>
      <c r="NMR54" s="863"/>
      <c r="NMS54" s="863"/>
      <c r="NMT54" s="863"/>
      <c r="NMU54" s="863"/>
      <c r="NMV54" s="863"/>
      <c r="NMW54" s="863"/>
      <c r="NMX54" s="863"/>
      <c r="NMY54" s="863"/>
      <c r="NMZ54" s="863"/>
      <c r="NNA54" s="863"/>
      <c r="NNB54" s="863"/>
      <c r="NNC54" s="863"/>
      <c r="NND54" s="863"/>
      <c r="NNE54" s="863"/>
      <c r="NNF54" s="863"/>
      <c r="NNG54" s="863"/>
      <c r="NNH54" s="863"/>
      <c r="NNI54" s="863"/>
      <c r="NNJ54" s="863"/>
      <c r="NNK54" s="863"/>
      <c r="NNL54" s="863"/>
      <c r="NNM54" s="863"/>
      <c r="NNN54" s="863"/>
      <c r="NNO54" s="863"/>
      <c r="NNP54" s="863"/>
      <c r="NNQ54" s="863"/>
      <c r="NNR54" s="863"/>
      <c r="NNS54" s="863"/>
      <c r="NNT54" s="863"/>
      <c r="NNU54" s="863"/>
      <c r="NNV54" s="863"/>
      <c r="NNW54" s="863"/>
      <c r="NNX54" s="863"/>
      <c r="NNY54" s="863"/>
      <c r="NNZ54" s="863"/>
      <c r="NOA54" s="863"/>
      <c r="NOB54" s="863"/>
      <c r="NOC54" s="863"/>
      <c r="NOD54" s="863"/>
      <c r="NOE54" s="863"/>
      <c r="NOF54" s="863"/>
      <c r="NOG54" s="863"/>
      <c r="NOH54" s="863"/>
      <c r="NOI54" s="863"/>
      <c r="NOJ54" s="863"/>
      <c r="NOK54" s="863"/>
      <c r="NOL54" s="863"/>
      <c r="NOM54" s="863"/>
      <c r="NON54" s="863"/>
      <c r="NOO54" s="863"/>
      <c r="NOP54" s="863"/>
      <c r="NOQ54" s="863"/>
      <c r="NOR54" s="863"/>
      <c r="NOS54" s="863"/>
      <c r="NOT54" s="863"/>
      <c r="NOU54" s="863"/>
      <c r="NOV54" s="863"/>
      <c r="NOW54" s="863"/>
      <c r="NOX54" s="863"/>
      <c r="NOY54" s="863"/>
      <c r="NOZ54" s="863"/>
      <c r="NPA54" s="863"/>
      <c r="NPB54" s="863"/>
      <c r="NPC54" s="863"/>
      <c r="NPD54" s="863"/>
      <c r="NPE54" s="863"/>
      <c r="NPF54" s="863"/>
      <c r="NPG54" s="863"/>
      <c r="NPH54" s="863"/>
      <c r="NPI54" s="863"/>
      <c r="NPJ54" s="863"/>
      <c r="NPK54" s="863"/>
      <c r="NPL54" s="863"/>
      <c r="NPM54" s="863"/>
      <c r="NPN54" s="863"/>
      <c r="NPO54" s="863"/>
      <c r="NPP54" s="863"/>
      <c r="NPQ54" s="863"/>
      <c r="NPR54" s="863"/>
      <c r="NPS54" s="863"/>
      <c r="NPT54" s="863"/>
      <c r="NPU54" s="863"/>
      <c r="NPV54" s="863"/>
      <c r="NPW54" s="863"/>
      <c r="NPX54" s="863"/>
      <c r="NPY54" s="863"/>
      <c r="NPZ54" s="863"/>
      <c r="NQA54" s="863"/>
      <c r="NQB54" s="863"/>
      <c r="NQC54" s="863"/>
      <c r="NQD54" s="863"/>
      <c r="NQE54" s="863"/>
      <c r="NQF54" s="863"/>
      <c r="NQG54" s="863"/>
      <c r="NQH54" s="863"/>
      <c r="NQI54" s="863"/>
      <c r="NQJ54" s="863"/>
      <c r="NQK54" s="863"/>
      <c r="NQL54" s="863"/>
      <c r="NQM54" s="863"/>
      <c r="NQN54" s="863"/>
      <c r="NQO54" s="863"/>
      <c r="NQP54" s="863"/>
      <c r="NQQ54" s="863"/>
      <c r="NQR54" s="863"/>
      <c r="NQS54" s="863"/>
      <c r="NQT54" s="863"/>
      <c r="NQU54" s="863"/>
      <c r="NQV54" s="863"/>
      <c r="NQW54" s="863"/>
      <c r="NQX54" s="863"/>
      <c r="NQY54" s="863"/>
      <c r="NQZ54" s="863"/>
      <c r="NRA54" s="863"/>
      <c r="NRB54" s="863"/>
      <c r="NRC54" s="863"/>
      <c r="NRD54" s="863"/>
      <c r="NRE54" s="863"/>
      <c r="NRF54" s="863"/>
      <c r="NRG54" s="863"/>
      <c r="NRH54" s="863"/>
      <c r="NRI54" s="863"/>
      <c r="NRJ54" s="863"/>
      <c r="NRK54" s="863"/>
      <c r="NRL54" s="863"/>
      <c r="NRM54" s="863"/>
      <c r="NRN54" s="863"/>
      <c r="NRO54" s="863"/>
      <c r="NRP54" s="863"/>
      <c r="NRQ54" s="863"/>
      <c r="NRR54" s="863"/>
      <c r="NRS54" s="863"/>
      <c r="NRT54" s="863"/>
      <c r="NRU54" s="863"/>
      <c r="NRV54" s="863"/>
      <c r="NRW54" s="863"/>
      <c r="NRX54" s="863"/>
      <c r="NRY54" s="863"/>
      <c r="NRZ54" s="863"/>
      <c r="NSA54" s="863"/>
      <c r="NSB54" s="863"/>
      <c r="NSC54" s="863"/>
      <c r="NSD54" s="863"/>
      <c r="NSE54" s="863"/>
      <c r="NSF54" s="863"/>
      <c r="NSG54" s="863"/>
      <c r="NSH54" s="863"/>
      <c r="NSI54" s="863"/>
      <c r="NSJ54" s="863"/>
      <c r="NSK54" s="863"/>
      <c r="NSL54" s="863"/>
      <c r="NSM54" s="863"/>
      <c r="NSN54" s="863"/>
      <c r="NSO54" s="863"/>
      <c r="NSP54" s="863"/>
      <c r="NSQ54" s="863"/>
      <c r="NSR54" s="863"/>
      <c r="NSS54" s="863"/>
      <c r="NST54" s="863"/>
      <c r="NSU54" s="863"/>
      <c r="NSV54" s="863"/>
      <c r="NSW54" s="863"/>
      <c r="NSX54" s="863"/>
      <c r="NSY54" s="863"/>
      <c r="NSZ54" s="863"/>
      <c r="NTA54" s="863"/>
      <c r="NTB54" s="863"/>
      <c r="NTC54" s="863"/>
      <c r="NTD54" s="863"/>
      <c r="NTE54" s="863"/>
      <c r="NTF54" s="863"/>
      <c r="NTG54" s="863"/>
      <c r="NTH54" s="863"/>
      <c r="NTI54" s="863"/>
      <c r="NTJ54" s="863"/>
      <c r="NTK54" s="863"/>
      <c r="NTL54" s="863"/>
      <c r="NTM54" s="863"/>
      <c r="NTN54" s="863"/>
      <c r="NTO54" s="863"/>
      <c r="NTP54" s="863"/>
      <c r="NTQ54" s="863"/>
      <c r="NTR54" s="863"/>
      <c r="NTS54" s="863"/>
      <c r="NTT54" s="863"/>
      <c r="NTU54" s="863"/>
      <c r="NTV54" s="863"/>
      <c r="NTW54" s="863"/>
      <c r="NTX54" s="863"/>
      <c r="NTY54" s="863"/>
      <c r="NTZ54" s="863"/>
      <c r="NUA54" s="863"/>
      <c r="NUB54" s="863"/>
      <c r="NUC54" s="863"/>
      <c r="NUD54" s="863"/>
      <c r="NUE54" s="863"/>
      <c r="NUF54" s="863"/>
      <c r="NUG54" s="863"/>
      <c r="NUH54" s="863"/>
      <c r="NUI54" s="863"/>
      <c r="NUJ54" s="863"/>
      <c r="NUK54" s="863"/>
      <c r="NUL54" s="863"/>
      <c r="NUM54" s="863"/>
      <c r="NUN54" s="863"/>
      <c r="NUO54" s="863"/>
      <c r="NUP54" s="863"/>
      <c r="NUQ54" s="863"/>
      <c r="NUR54" s="863"/>
      <c r="NUS54" s="863"/>
      <c r="NUT54" s="863"/>
      <c r="NUU54" s="863"/>
      <c r="NUV54" s="863"/>
      <c r="NUW54" s="863"/>
      <c r="NUX54" s="863"/>
      <c r="NUY54" s="863"/>
      <c r="NUZ54" s="863"/>
      <c r="NVA54" s="863"/>
      <c r="NVB54" s="863"/>
      <c r="NVC54" s="863"/>
      <c r="NVD54" s="863"/>
      <c r="NVE54" s="863"/>
      <c r="NVF54" s="863"/>
      <c r="NVG54" s="863"/>
      <c r="NVH54" s="863"/>
      <c r="NVI54" s="863"/>
      <c r="NVJ54" s="863"/>
      <c r="NVK54" s="863"/>
      <c r="NVL54" s="863"/>
      <c r="NVM54" s="863"/>
      <c r="NVN54" s="863"/>
      <c r="NVO54" s="863"/>
      <c r="NVP54" s="863"/>
      <c r="NVQ54" s="863"/>
      <c r="NVR54" s="863"/>
      <c r="NVS54" s="863"/>
      <c r="NVT54" s="863"/>
      <c r="NVU54" s="863"/>
      <c r="NVV54" s="863"/>
      <c r="NVW54" s="863"/>
      <c r="NVX54" s="863"/>
      <c r="NVY54" s="863"/>
      <c r="NVZ54" s="863"/>
      <c r="NWA54" s="863"/>
      <c r="NWB54" s="863"/>
      <c r="NWC54" s="863"/>
      <c r="NWD54" s="863"/>
      <c r="NWE54" s="863"/>
      <c r="NWF54" s="863"/>
      <c r="NWG54" s="863"/>
      <c r="NWH54" s="863"/>
      <c r="NWI54" s="863"/>
      <c r="NWJ54" s="863"/>
      <c r="NWK54" s="863"/>
      <c r="NWL54" s="863"/>
      <c r="NWM54" s="863"/>
      <c r="NWN54" s="863"/>
      <c r="NWO54" s="863"/>
      <c r="NWP54" s="863"/>
      <c r="NWQ54" s="863"/>
      <c r="NWR54" s="863"/>
      <c r="NWS54" s="863"/>
      <c r="NWT54" s="863"/>
      <c r="NWU54" s="863"/>
      <c r="NWV54" s="863"/>
      <c r="NWW54" s="863"/>
      <c r="NWX54" s="863"/>
      <c r="NWY54" s="863"/>
      <c r="NWZ54" s="863"/>
      <c r="NXA54" s="863"/>
      <c r="NXB54" s="863"/>
      <c r="NXC54" s="863"/>
      <c r="NXD54" s="863"/>
      <c r="NXE54" s="863"/>
      <c r="NXF54" s="863"/>
      <c r="NXG54" s="863"/>
      <c r="NXH54" s="863"/>
      <c r="NXI54" s="863"/>
      <c r="NXJ54" s="863"/>
      <c r="NXK54" s="863"/>
      <c r="NXL54" s="863"/>
      <c r="NXM54" s="863"/>
      <c r="NXN54" s="863"/>
      <c r="NXO54" s="863"/>
      <c r="NXP54" s="863"/>
      <c r="NXQ54" s="863"/>
      <c r="NXR54" s="863"/>
      <c r="NXS54" s="863"/>
      <c r="NXT54" s="863"/>
      <c r="NXU54" s="863"/>
      <c r="NXV54" s="863"/>
      <c r="NXW54" s="863"/>
      <c r="NXX54" s="863"/>
      <c r="NXY54" s="863"/>
      <c r="NXZ54" s="863"/>
      <c r="NYA54" s="863"/>
      <c r="NYB54" s="863"/>
      <c r="NYC54" s="863"/>
      <c r="NYD54" s="863"/>
      <c r="NYE54" s="863"/>
      <c r="NYF54" s="863"/>
      <c r="NYG54" s="863"/>
      <c r="NYH54" s="863"/>
      <c r="NYI54" s="863"/>
      <c r="NYJ54" s="863"/>
      <c r="NYK54" s="863"/>
      <c r="NYL54" s="863"/>
      <c r="NYM54" s="863"/>
      <c r="NYN54" s="863"/>
      <c r="NYO54" s="863"/>
      <c r="NYP54" s="863"/>
      <c r="NYQ54" s="863"/>
      <c r="NYR54" s="863"/>
      <c r="NYS54" s="863"/>
      <c r="NYT54" s="863"/>
      <c r="NYU54" s="863"/>
      <c r="NYV54" s="863"/>
      <c r="NYW54" s="863"/>
      <c r="NYX54" s="863"/>
      <c r="NYY54" s="863"/>
      <c r="NYZ54" s="863"/>
      <c r="NZA54" s="863"/>
      <c r="NZB54" s="863"/>
      <c r="NZC54" s="863"/>
      <c r="NZD54" s="863"/>
      <c r="NZE54" s="863"/>
      <c r="NZF54" s="863"/>
      <c r="NZG54" s="863"/>
      <c r="NZH54" s="863"/>
      <c r="NZI54" s="863"/>
      <c r="NZJ54" s="863"/>
      <c r="NZK54" s="863"/>
      <c r="NZL54" s="863"/>
      <c r="NZM54" s="863"/>
      <c r="NZN54" s="863"/>
      <c r="NZO54" s="863"/>
      <c r="NZP54" s="863"/>
      <c r="NZQ54" s="863"/>
      <c r="NZR54" s="863"/>
      <c r="NZS54" s="863"/>
      <c r="NZT54" s="863"/>
      <c r="NZU54" s="863"/>
      <c r="NZV54" s="863"/>
      <c r="NZW54" s="863"/>
      <c r="NZX54" s="863"/>
      <c r="NZY54" s="863"/>
      <c r="NZZ54" s="863"/>
      <c r="OAA54" s="863"/>
      <c r="OAB54" s="863"/>
      <c r="OAC54" s="863"/>
      <c r="OAD54" s="863"/>
      <c r="OAE54" s="863"/>
      <c r="OAF54" s="863"/>
      <c r="OAG54" s="863"/>
      <c r="OAH54" s="863"/>
      <c r="OAI54" s="863"/>
      <c r="OAJ54" s="863"/>
      <c r="OAK54" s="863"/>
      <c r="OAL54" s="863"/>
      <c r="OAM54" s="863"/>
      <c r="OAN54" s="863"/>
      <c r="OAO54" s="863"/>
      <c r="OAP54" s="863"/>
      <c r="OAQ54" s="863"/>
      <c r="OAR54" s="863"/>
      <c r="OAS54" s="863"/>
      <c r="OAT54" s="863"/>
      <c r="OAU54" s="863"/>
      <c r="OAV54" s="863"/>
      <c r="OAW54" s="863"/>
      <c r="OAX54" s="863"/>
      <c r="OAY54" s="863"/>
      <c r="OAZ54" s="863"/>
      <c r="OBA54" s="863"/>
      <c r="OBB54" s="863"/>
      <c r="OBC54" s="863"/>
      <c r="OBD54" s="863"/>
      <c r="OBE54" s="863"/>
      <c r="OBF54" s="863"/>
      <c r="OBG54" s="863"/>
      <c r="OBH54" s="863"/>
      <c r="OBI54" s="863"/>
      <c r="OBJ54" s="863"/>
      <c r="OBK54" s="863"/>
      <c r="OBL54" s="863"/>
      <c r="OBM54" s="863"/>
      <c r="OBN54" s="863"/>
      <c r="OBO54" s="863"/>
      <c r="OBP54" s="863"/>
      <c r="OBQ54" s="863"/>
      <c r="OBR54" s="863"/>
      <c r="OBS54" s="863"/>
      <c r="OBT54" s="863"/>
      <c r="OBU54" s="863"/>
      <c r="OBV54" s="863"/>
      <c r="OBW54" s="863"/>
      <c r="OBX54" s="863"/>
      <c r="OBY54" s="863"/>
      <c r="OBZ54" s="863"/>
      <c r="OCA54" s="863"/>
      <c r="OCB54" s="863"/>
      <c r="OCC54" s="863"/>
      <c r="OCD54" s="863"/>
      <c r="OCE54" s="863"/>
      <c r="OCF54" s="863"/>
      <c r="OCG54" s="863"/>
      <c r="OCH54" s="863"/>
      <c r="OCI54" s="863"/>
      <c r="OCJ54" s="863"/>
      <c r="OCK54" s="863"/>
      <c r="OCL54" s="863"/>
      <c r="OCM54" s="863"/>
      <c r="OCN54" s="863"/>
      <c r="OCO54" s="863"/>
      <c r="OCP54" s="863"/>
      <c r="OCQ54" s="863"/>
      <c r="OCR54" s="863"/>
      <c r="OCS54" s="863"/>
      <c r="OCT54" s="863"/>
      <c r="OCU54" s="863"/>
      <c r="OCV54" s="863"/>
      <c r="OCW54" s="863"/>
      <c r="OCX54" s="863"/>
      <c r="OCY54" s="863"/>
      <c r="OCZ54" s="863"/>
      <c r="ODA54" s="863"/>
      <c r="ODB54" s="863"/>
      <c r="ODC54" s="863"/>
      <c r="ODD54" s="863"/>
      <c r="ODE54" s="863"/>
      <c r="ODF54" s="863"/>
      <c r="ODG54" s="863"/>
      <c r="ODH54" s="863"/>
      <c r="ODI54" s="863"/>
      <c r="ODJ54" s="863"/>
      <c r="ODK54" s="863"/>
      <c r="ODL54" s="863"/>
      <c r="ODM54" s="863"/>
      <c r="ODN54" s="863"/>
      <c r="ODO54" s="863"/>
      <c r="ODP54" s="863"/>
      <c r="ODQ54" s="863"/>
      <c r="ODR54" s="863"/>
      <c r="ODS54" s="863"/>
      <c r="ODT54" s="863"/>
      <c r="ODU54" s="863"/>
      <c r="ODV54" s="863"/>
      <c r="ODW54" s="863"/>
      <c r="ODX54" s="863"/>
      <c r="ODY54" s="863"/>
      <c r="ODZ54" s="863"/>
      <c r="OEA54" s="863"/>
      <c r="OEB54" s="863"/>
      <c r="OEC54" s="863"/>
      <c r="OED54" s="863"/>
      <c r="OEE54" s="863"/>
      <c r="OEF54" s="863"/>
      <c r="OEG54" s="863"/>
      <c r="OEH54" s="863"/>
      <c r="OEI54" s="863"/>
      <c r="OEJ54" s="863"/>
      <c r="OEK54" s="863"/>
      <c r="OEL54" s="863"/>
      <c r="OEM54" s="863"/>
      <c r="OEN54" s="863"/>
      <c r="OEO54" s="863"/>
      <c r="OEP54" s="863"/>
      <c r="OEQ54" s="863"/>
      <c r="OER54" s="863"/>
      <c r="OES54" s="863"/>
      <c r="OET54" s="863"/>
      <c r="OEU54" s="863"/>
      <c r="OEV54" s="863"/>
      <c r="OEW54" s="863"/>
      <c r="OEX54" s="863"/>
      <c r="OEY54" s="863"/>
      <c r="OEZ54" s="863"/>
      <c r="OFA54" s="863"/>
      <c r="OFB54" s="863"/>
      <c r="OFC54" s="863"/>
      <c r="OFD54" s="863"/>
      <c r="OFE54" s="863"/>
      <c r="OFF54" s="863"/>
      <c r="OFG54" s="863"/>
      <c r="OFH54" s="863"/>
      <c r="OFI54" s="863"/>
      <c r="OFJ54" s="863"/>
      <c r="OFK54" s="863"/>
      <c r="OFL54" s="863"/>
      <c r="OFM54" s="863"/>
      <c r="OFN54" s="863"/>
      <c r="OFO54" s="863"/>
      <c r="OFP54" s="863"/>
      <c r="OFQ54" s="863"/>
      <c r="OFR54" s="863"/>
      <c r="OFS54" s="863"/>
      <c r="OFT54" s="863"/>
      <c r="OFU54" s="863"/>
      <c r="OFV54" s="863"/>
      <c r="OFW54" s="863"/>
      <c r="OFX54" s="863"/>
      <c r="OFY54" s="863"/>
      <c r="OFZ54" s="863"/>
      <c r="OGA54" s="863"/>
      <c r="OGB54" s="863"/>
      <c r="OGC54" s="863"/>
      <c r="OGD54" s="863"/>
      <c r="OGE54" s="863"/>
      <c r="OGF54" s="863"/>
      <c r="OGG54" s="863"/>
      <c r="OGH54" s="863"/>
      <c r="OGI54" s="863"/>
      <c r="OGJ54" s="863"/>
      <c r="OGK54" s="863"/>
      <c r="OGL54" s="863"/>
      <c r="OGM54" s="863"/>
      <c r="OGN54" s="863"/>
      <c r="OGO54" s="863"/>
      <c r="OGP54" s="863"/>
      <c r="OGQ54" s="863"/>
      <c r="OGR54" s="863"/>
      <c r="OGS54" s="863"/>
      <c r="OGT54" s="863"/>
      <c r="OGU54" s="863"/>
      <c r="OGV54" s="863"/>
      <c r="OGW54" s="863"/>
      <c r="OGX54" s="863"/>
      <c r="OGY54" s="863"/>
      <c r="OGZ54" s="863"/>
      <c r="OHA54" s="863"/>
      <c r="OHB54" s="863"/>
      <c r="OHC54" s="863"/>
      <c r="OHD54" s="863"/>
      <c r="OHE54" s="863"/>
      <c r="OHF54" s="863"/>
      <c r="OHG54" s="863"/>
      <c r="OHH54" s="863"/>
      <c r="OHI54" s="863"/>
      <c r="OHJ54" s="863"/>
      <c r="OHK54" s="863"/>
      <c r="OHL54" s="863"/>
      <c r="OHM54" s="863"/>
      <c r="OHN54" s="863"/>
      <c r="OHO54" s="863"/>
      <c r="OHP54" s="863"/>
      <c r="OHQ54" s="863"/>
      <c r="OHR54" s="863"/>
      <c r="OHS54" s="863"/>
      <c r="OHT54" s="863"/>
      <c r="OHU54" s="863"/>
      <c r="OHV54" s="863"/>
      <c r="OHW54" s="863"/>
      <c r="OHX54" s="863"/>
      <c r="OHY54" s="863"/>
      <c r="OHZ54" s="863"/>
      <c r="OIA54" s="863"/>
      <c r="OIB54" s="863"/>
      <c r="OIC54" s="863"/>
      <c r="OID54" s="863"/>
      <c r="OIE54" s="863"/>
      <c r="OIF54" s="863"/>
      <c r="OIG54" s="863"/>
      <c r="OIH54" s="863"/>
      <c r="OII54" s="863"/>
      <c r="OIJ54" s="863"/>
      <c r="OIK54" s="863"/>
      <c r="OIL54" s="863"/>
      <c r="OIM54" s="863"/>
      <c r="OIN54" s="863"/>
      <c r="OIO54" s="863"/>
      <c r="OIP54" s="863"/>
      <c r="OIQ54" s="863"/>
      <c r="OIR54" s="863"/>
      <c r="OIS54" s="863"/>
      <c r="OIT54" s="863"/>
      <c r="OIU54" s="863"/>
      <c r="OIV54" s="863"/>
      <c r="OIW54" s="863"/>
      <c r="OIX54" s="863"/>
      <c r="OIY54" s="863"/>
      <c r="OIZ54" s="863"/>
      <c r="OJA54" s="863"/>
      <c r="OJB54" s="863"/>
      <c r="OJC54" s="863"/>
      <c r="OJD54" s="863"/>
      <c r="OJE54" s="863"/>
      <c r="OJF54" s="863"/>
      <c r="OJG54" s="863"/>
      <c r="OJH54" s="863"/>
      <c r="OJI54" s="863"/>
      <c r="OJJ54" s="863"/>
      <c r="OJK54" s="863"/>
      <c r="OJL54" s="863"/>
      <c r="OJM54" s="863"/>
      <c r="OJN54" s="863"/>
      <c r="OJO54" s="863"/>
      <c r="OJP54" s="863"/>
      <c r="OJQ54" s="863"/>
      <c r="OJR54" s="863"/>
      <c r="OJS54" s="863"/>
      <c r="OJT54" s="863"/>
      <c r="OJU54" s="863"/>
      <c r="OJV54" s="863"/>
      <c r="OJW54" s="863"/>
      <c r="OJX54" s="863"/>
      <c r="OJY54" s="863"/>
      <c r="OJZ54" s="863"/>
      <c r="OKA54" s="863"/>
      <c r="OKB54" s="863"/>
      <c r="OKC54" s="863"/>
      <c r="OKD54" s="863"/>
      <c r="OKE54" s="863"/>
      <c r="OKF54" s="863"/>
      <c r="OKG54" s="863"/>
      <c r="OKH54" s="863"/>
      <c r="OKI54" s="863"/>
      <c r="OKJ54" s="863"/>
      <c r="OKK54" s="863"/>
      <c r="OKL54" s="863"/>
      <c r="OKM54" s="863"/>
      <c r="OKN54" s="863"/>
      <c r="OKO54" s="863"/>
      <c r="OKP54" s="863"/>
      <c r="OKQ54" s="863"/>
      <c r="OKR54" s="863"/>
      <c r="OKS54" s="863"/>
      <c r="OKT54" s="863"/>
      <c r="OKU54" s="863"/>
      <c r="OKV54" s="863"/>
      <c r="OKW54" s="863"/>
      <c r="OKX54" s="863"/>
      <c r="OKY54" s="863"/>
      <c r="OKZ54" s="863"/>
      <c r="OLA54" s="863"/>
      <c r="OLB54" s="863"/>
      <c r="OLC54" s="863"/>
      <c r="OLD54" s="863"/>
      <c r="OLE54" s="863"/>
      <c r="OLF54" s="863"/>
      <c r="OLG54" s="863"/>
      <c r="OLH54" s="863"/>
      <c r="OLI54" s="863"/>
      <c r="OLJ54" s="863"/>
      <c r="OLK54" s="863"/>
      <c r="OLL54" s="863"/>
      <c r="OLM54" s="863"/>
      <c r="OLN54" s="863"/>
      <c r="OLO54" s="863"/>
      <c r="OLP54" s="863"/>
      <c r="OLQ54" s="863"/>
      <c r="OLR54" s="863"/>
      <c r="OLS54" s="863"/>
      <c r="OLT54" s="863"/>
      <c r="OLU54" s="863"/>
      <c r="OLV54" s="863"/>
      <c r="OLW54" s="863"/>
      <c r="OLX54" s="863"/>
      <c r="OLY54" s="863"/>
      <c r="OLZ54" s="863"/>
      <c r="OMA54" s="863"/>
      <c r="OMB54" s="863"/>
      <c r="OMC54" s="863"/>
      <c r="OMD54" s="863"/>
      <c r="OME54" s="863"/>
      <c r="OMF54" s="863"/>
      <c r="OMG54" s="863"/>
      <c r="OMH54" s="863"/>
      <c r="OMI54" s="863"/>
      <c r="OMJ54" s="863"/>
      <c r="OMK54" s="863"/>
      <c r="OML54" s="863"/>
      <c r="OMM54" s="863"/>
      <c r="OMN54" s="863"/>
      <c r="OMO54" s="863"/>
      <c r="OMP54" s="863"/>
      <c r="OMQ54" s="863"/>
      <c r="OMR54" s="863"/>
      <c r="OMS54" s="863"/>
      <c r="OMT54" s="863"/>
      <c r="OMU54" s="863"/>
      <c r="OMV54" s="863"/>
      <c r="OMW54" s="863"/>
      <c r="OMX54" s="863"/>
      <c r="OMY54" s="863"/>
      <c r="OMZ54" s="863"/>
      <c r="ONA54" s="863"/>
      <c r="ONB54" s="863"/>
      <c r="ONC54" s="863"/>
      <c r="OND54" s="863"/>
      <c r="ONE54" s="863"/>
      <c r="ONF54" s="863"/>
      <c r="ONG54" s="863"/>
      <c r="ONH54" s="863"/>
      <c r="ONI54" s="863"/>
      <c r="ONJ54" s="863"/>
      <c r="ONK54" s="863"/>
      <c r="ONL54" s="863"/>
      <c r="ONM54" s="863"/>
      <c r="ONN54" s="863"/>
      <c r="ONO54" s="863"/>
      <c r="ONP54" s="863"/>
      <c r="ONQ54" s="863"/>
      <c r="ONR54" s="863"/>
      <c r="ONS54" s="863"/>
      <c r="ONT54" s="863"/>
      <c r="ONU54" s="863"/>
      <c r="ONV54" s="863"/>
      <c r="ONW54" s="863"/>
      <c r="ONX54" s="863"/>
      <c r="ONY54" s="863"/>
      <c r="ONZ54" s="863"/>
      <c r="OOA54" s="863"/>
      <c r="OOB54" s="863"/>
      <c r="OOC54" s="863"/>
      <c r="OOD54" s="863"/>
      <c r="OOE54" s="863"/>
      <c r="OOF54" s="863"/>
      <c r="OOG54" s="863"/>
      <c r="OOH54" s="863"/>
      <c r="OOI54" s="863"/>
      <c r="OOJ54" s="863"/>
      <c r="OOK54" s="863"/>
      <c r="OOL54" s="863"/>
      <c r="OOM54" s="863"/>
      <c r="OON54" s="863"/>
      <c r="OOO54" s="863"/>
      <c r="OOP54" s="863"/>
      <c r="OOQ54" s="863"/>
      <c r="OOR54" s="863"/>
      <c r="OOS54" s="863"/>
      <c r="OOT54" s="863"/>
      <c r="OOU54" s="863"/>
      <c r="OOV54" s="863"/>
      <c r="OOW54" s="863"/>
      <c r="OOX54" s="863"/>
      <c r="OOY54" s="863"/>
      <c r="OOZ54" s="863"/>
      <c r="OPA54" s="863"/>
      <c r="OPB54" s="863"/>
      <c r="OPC54" s="863"/>
      <c r="OPD54" s="863"/>
      <c r="OPE54" s="863"/>
      <c r="OPF54" s="863"/>
      <c r="OPG54" s="863"/>
      <c r="OPH54" s="863"/>
      <c r="OPI54" s="863"/>
      <c r="OPJ54" s="863"/>
      <c r="OPK54" s="863"/>
      <c r="OPL54" s="863"/>
      <c r="OPM54" s="863"/>
      <c r="OPN54" s="863"/>
      <c r="OPO54" s="863"/>
      <c r="OPP54" s="863"/>
      <c r="OPQ54" s="863"/>
      <c r="OPR54" s="863"/>
      <c r="OPS54" s="863"/>
      <c r="OPT54" s="863"/>
      <c r="OPU54" s="863"/>
      <c r="OPV54" s="863"/>
      <c r="OPW54" s="863"/>
      <c r="OPX54" s="863"/>
      <c r="OPY54" s="863"/>
      <c r="OPZ54" s="863"/>
      <c r="OQA54" s="863"/>
      <c r="OQB54" s="863"/>
      <c r="OQC54" s="863"/>
      <c r="OQD54" s="863"/>
      <c r="OQE54" s="863"/>
      <c r="OQF54" s="863"/>
      <c r="OQG54" s="863"/>
      <c r="OQH54" s="863"/>
      <c r="OQI54" s="863"/>
      <c r="OQJ54" s="863"/>
      <c r="OQK54" s="863"/>
      <c r="OQL54" s="863"/>
      <c r="OQM54" s="863"/>
      <c r="OQN54" s="863"/>
      <c r="OQO54" s="863"/>
      <c r="OQP54" s="863"/>
      <c r="OQQ54" s="863"/>
      <c r="OQR54" s="863"/>
      <c r="OQS54" s="863"/>
      <c r="OQT54" s="863"/>
      <c r="OQU54" s="863"/>
      <c r="OQV54" s="863"/>
      <c r="OQW54" s="863"/>
      <c r="OQX54" s="863"/>
      <c r="OQY54" s="863"/>
      <c r="OQZ54" s="863"/>
      <c r="ORA54" s="863"/>
      <c r="ORB54" s="863"/>
      <c r="ORC54" s="863"/>
      <c r="ORD54" s="863"/>
      <c r="ORE54" s="863"/>
      <c r="ORF54" s="863"/>
      <c r="ORG54" s="863"/>
      <c r="ORH54" s="863"/>
      <c r="ORI54" s="863"/>
      <c r="ORJ54" s="863"/>
      <c r="ORK54" s="863"/>
      <c r="ORL54" s="863"/>
      <c r="ORM54" s="863"/>
      <c r="ORN54" s="863"/>
      <c r="ORO54" s="863"/>
      <c r="ORP54" s="863"/>
      <c r="ORQ54" s="863"/>
      <c r="ORR54" s="863"/>
      <c r="ORS54" s="863"/>
      <c r="ORT54" s="863"/>
      <c r="ORU54" s="863"/>
      <c r="ORV54" s="863"/>
      <c r="ORW54" s="863"/>
      <c r="ORX54" s="863"/>
      <c r="ORY54" s="863"/>
      <c r="ORZ54" s="863"/>
      <c r="OSA54" s="863"/>
      <c r="OSB54" s="863"/>
      <c r="OSC54" s="863"/>
      <c r="OSD54" s="863"/>
      <c r="OSE54" s="863"/>
      <c r="OSF54" s="863"/>
      <c r="OSG54" s="863"/>
      <c r="OSH54" s="863"/>
      <c r="OSI54" s="863"/>
      <c r="OSJ54" s="863"/>
      <c r="OSK54" s="863"/>
      <c r="OSL54" s="863"/>
      <c r="OSM54" s="863"/>
      <c r="OSN54" s="863"/>
      <c r="OSO54" s="863"/>
      <c r="OSP54" s="863"/>
      <c r="OSQ54" s="863"/>
      <c r="OSR54" s="863"/>
      <c r="OSS54" s="863"/>
      <c r="OST54" s="863"/>
      <c r="OSU54" s="863"/>
      <c r="OSV54" s="863"/>
      <c r="OSW54" s="863"/>
      <c r="OSX54" s="863"/>
      <c r="OSY54" s="863"/>
      <c r="OSZ54" s="863"/>
      <c r="OTA54" s="863"/>
      <c r="OTB54" s="863"/>
      <c r="OTC54" s="863"/>
      <c r="OTD54" s="863"/>
      <c r="OTE54" s="863"/>
      <c r="OTF54" s="863"/>
      <c r="OTG54" s="863"/>
      <c r="OTH54" s="863"/>
      <c r="OTI54" s="863"/>
      <c r="OTJ54" s="863"/>
      <c r="OTK54" s="863"/>
      <c r="OTL54" s="863"/>
      <c r="OTM54" s="863"/>
      <c r="OTN54" s="863"/>
      <c r="OTO54" s="863"/>
      <c r="OTP54" s="863"/>
      <c r="OTQ54" s="863"/>
      <c r="OTR54" s="863"/>
      <c r="OTS54" s="863"/>
      <c r="OTT54" s="863"/>
      <c r="OTU54" s="863"/>
      <c r="OTV54" s="863"/>
      <c r="OTW54" s="863"/>
      <c r="OTX54" s="863"/>
      <c r="OTY54" s="863"/>
      <c r="OTZ54" s="863"/>
      <c r="OUA54" s="863"/>
      <c r="OUB54" s="863"/>
      <c r="OUC54" s="863"/>
      <c r="OUD54" s="863"/>
      <c r="OUE54" s="863"/>
      <c r="OUF54" s="863"/>
      <c r="OUG54" s="863"/>
      <c r="OUH54" s="863"/>
      <c r="OUI54" s="863"/>
      <c r="OUJ54" s="863"/>
      <c r="OUK54" s="863"/>
      <c r="OUL54" s="863"/>
      <c r="OUM54" s="863"/>
      <c r="OUN54" s="863"/>
      <c r="OUO54" s="863"/>
      <c r="OUP54" s="863"/>
      <c r="OUQ54" s="863"/>
      <c r="OUR54" s="863"/>
      <c r="OUS54" s="863"/>
      <c r="OUT54" s="863"/>
      <c r="OUU54" s="863"/>
      <c r="OUV54" s="863"/>
      <c r="OUW54" s="863"/>
      <c r="OUX54" s="863"/>
      <c r="OUY54" s="863"/>
      <c r="OUZ54" s="863"/>
      <c r="OVA54" s="863"/>
      <c r="OVB54" s="863"/>
      <c r="OVC54" s="863"/>
      <c r="OVD54" s="863"/>
      <c r="OVE54" s="863"/>
      <c r="OVF54" s="863"/>
      <c r="OVG54" s="863"/>
      <c r="OVH54" s="863"/>
      <c r="OVI54" s="863"/>
      <c r="OVJ54" s="863"/>
      <c r="OVK54" s="863"/>
      <c r="OVL54" s="863"/>
      <c r="OVM54" s="863"/>
      <c r="OVN54" s="863"/>
      <c r="OVO54" s="863"/>
      <c r="OVP54" s="863"/>
      <c r="OVQ54" s="863"/>
      <c r="OVR54" s="863"/>
      <c r="OVS54" s="863"/>
      <c r="OVT54" s="863"/>
      <c r="OVU54" s="863"/>
      <c r="OVV54" s="863"/>
      <c r="OVW54" s="863"/>
      <c r="OVX54" s="863"/>
      <c r="OVY54" s="863"/>
      <c r="OVZ54" s="863"/>
      <c r="OWA54" s="863"/>
      <c r="OWB54" s="863"/>
      <c r="OWC54" s="863"/>
      <c r="OWD54" s="863"/>
      <c r="OWE54" s="863"/>
      <c r="OWF54" s="863"/>
      <c r="OWG54" s="863"/>
      <c r="OWH54" s="863"/>
      <c r="OWI54" s="863"/>
      <c r="OWJ54" s="863"/>
      <c r="OWK54" s="863"/>
      <c r="OWL54" s="863"/>
      <c r="OWM54" s="863"/>
      <c r="OWN54" s="863"/>
      <c r="OWO54" s="863"/>
      <c r="OWP54" s="863"/>
      <c r="OWQ54" s="863"/>
      <c r="OWR54" s="863"/>
      <c r="OWS54" s="863"/>
      <c r="OWT54" s="863"/>
      <c r="OWU54" s="863"/>
      <c r="OWV54" s="863"/>
      <c r="OWW54" s="863"/>
      <c r="OWX54" s="863"/>
      <c r="OWY54" s="863"/>
      <c r="OWZ54" s="863"/>
      <c r="OXA54" s="863"/>
      <c r="OXB54" s="863"/>
      <c r="OXC54" s="863"/>
      <c r="OXD54" s="863"/>
      <c r="OXE54" s="863"/>
      <c r="OXF54" s="863"/>
      <c r="OXG54" s="863"/>
      <c r="OXH54" s="863"/>
      <c r="OXI54" s="863"/>
      <c r="OXJ54" s="863"/>
      <c r="OXK54" s="863"/>
      <c r="OXL54" s="863"/>
      <c r="OXM54" s="863"/>
      <c r="OXN54" s="863"/>
      <c r="OXO54" s="863"/>
      <c r="OXP54" s="863"/>
      <c r="OXQ54" s="863"/>
      <c r="OXR54" s="863"/>
      <c r="OXS54" s="863"/>
      <c r="OXT54" s="863"/>
      <c r="OXU54" s="863"/>
      <c r="OXV54" s="863"/>
      <c r="OXW54" s="863"/>
      <c r="OXX54" s="863"/>
      <c r="OXY54" s="863"/>
      <c r="OXZ54" s="863"/>
      <c r="OYA54" s="863"/>
      <c r="OYB54" s="863"/>
      <c r="OYC54" s="863"/>
      <c r="OYD54" s="863"/>
      <c r="OYE54" s="863"/>
      <c r="OYF54" s="863"/>
      <c r="OYG54" s="863"/>
      <c r="OYH54" s="863"/>
      <c r="OYI54" s="863"/>
      <c r="OYJ54" s="863"/>
      <c r="OYK54" s="863"/>
      <c r="OYL54" s="863"/>
      <c r="OYM54" s="863"/>
      <c r="OYN54" s="863"/>
      <c r="OYO54" s="863"/>
      <c r="OYP54" s="863"/>
      <c r="OYQ54" s="863"/>
      <c r="OYR54" s="863"/>
      <c r="OYS54" s="863"/>
      <c r="OYT54" s="863"/>
      <c r="OYU54" s="863"/>
      <c r="OYV54" s="863"/>
      <c r="OYW54" s="863"/>
      <c r="OYX54" s="863"/>
      <c r="OYY54" s="863"/>
      <c r="OYZ54" s="863"/>
      <c r="OZA54" s="863"/>
      <c r="OZB54" s="863"/>
      <c r="OZC54" s="863"/>
      <c r="OZD54" s="863"/>
      <c r="OZE54" s="863"/>
      <c r="OZF54" s="863"/>
      <c r="OZG54" s="863"/>
      <c r="OZH54" s="863"/>
      <c r="OZI54" s="863"/>
      <c r="OZJ54" s="863"/>
      <c r="OZK54" s="863"/>
      <c r="OZL54" s="863"/>
      <c r="OZM54" s="863"/>
      <c r="OZN54" s="863"/>
      <c r="OZO54" s="863"/>
      <c r="OZP54" s="863"/>
      <c r="OZQ54" s="863"/>
      <c r="OZR54" s="863"/>
      <c r="OZS54" s="863"/>
      <c r="OZT54" s="863"/>
      <c r="OZU54" s="863"/>
      <c r="OZV54" s="863"/>
      <c r="OZW54" s="863"/>
      <c r="OZX54" s="863"/>
      <c r="OZY54" s="863"/>
      <c r="OZZ54" s="863"/>
      <c r="PAA54" s="863"/>
      <c r="PAB54" s="863"/>
      <c r="PAC54" s="863"/>
      <c r="PAD54" s="863"/>
      <c r="PAE54" s="863"/>
      <c r="PAF54" s="863"/>
      <c r="PAG54" s="863"/>
      <c r="PAH54" s="863"/>
      <c r="PAI54" s="863"/>
      <c r="PAJ54" s="863"/>
      <c r="PAK54" s="863"/>
      <c r="PAL54" s="863"/>
      <c r="PAM54" s="863"/>
      <c r="PAN54" s="863"/>
      <c r="PAO54" s="863"/>
      <c r="PAP54" s="863"/>
      <c r="PAQ54" s="863"/>
      <c r="PAR54" s="863"/>
      <c r="PAS54" s="863"/>
      <c r="PAT54" s="863"/>
      <c r="PAU54" s="863"/>
      <c r="PAV54" s="863"/>
      <c r="PAW54" s="863"/>
      <c r="PAX54" s="863"/>
      <c r="PAY54" s="863"/>
      <c r="PAZ54" s="863"/>
      <c r="PBA54" s="863"/>
      <c r="PBB54" s="863"/>
      <c r="PBC54" s="863"/>
      <c r="PBD54" s="863"/>
      <c r="PBE54" s="863"/>
      <c r="PBF54" s="863"/>
      <c r="PBG54" s="863"/>
      <c r="PBH54" s="863"/>
      <c r="PBI54" s="863"/>
      <c r="PBJ54" s="863"/>
      <c r="PBK54" s="863"/>
      <c r="PBL54" s="863"/>
      <c r="PBM54" s="863"/>
      <c r="PBN54" s="863"/>
      <c r="PBO54" s="863"/>
      <c r="PBP54" s="863"/>
      <c r="PBQ54" s="863"/>
      <c r="PBR54" s="863"/>
      <c r="PBS54" s="863"/>
      <c r="PBT54" s="863"/>
      <c r="PBU54" s="863"/>
      <c r="PBV54" s="863"/>
      <c r="PBW54" s="863"/>
      <c r="PBX54" s="863"/>
      <c r="PBY54" s="863"/>
      <c r="PBZ54" s="863"/>
      <c r="PCA54" s="863"/>
      <c r="PCB54" s="863"/>
      <c r="PCC54" s="863"/>
      <c r="PCD54" s="863"/>
      <c r="PCE54" s="863"/>
      <c r="PCF54" s="863"/>
      <c r="PCG54" s="863"/>
      <c r="PCH54" s="863"/>
      <c r="PCI54" s="863"/>
      <c r="PCJ54" s="863"/>
      <c r="PCK54" s="863"/>
      <c r="PCL54" s="863"/>
      <c r="PCM54" s="863"/>
      <c r="PCN54" s="863"/>
      <c r="PCO54" s="863"/>
      <c r="PCP54" s="863"/>
      <c r="PCQ54" s="863"/>
      <c r="PCR54" s="863"/>
      <c r="PCS54" s="863"/>
      <c r="PCT54" s="863"/>
      <c r="PCU54" s="863"/>
      <c r="PCV54" s="863"/>
      <c r="PCW54" s="863"/>
      <c r="PCX54" s="863"/>
      <c r="PCY54" s="863"/>
      <c r="PCZ54" s="863"/>
      <c r="PDA54" s="863"/>
      <c r="PDB54" s="863"/>
      <c r="PDC54" s="863"/>
      <c r="PDD54" s="863"/>
      <c r="PDE54" s="863"/>
      <c r="PDF54" s="863"/>
      <c r="PDG54" s="863"/>
      <c r="PDH54" s="863"/>
      <c r="PDI54" s="863"/>
      <c r="PDJ54" s="863"/>
      <c r="PDK54" s="863"/>
      <c r="PDL54" s="863"/>
      <c r="PDM54" s="863"/>
      <c r="PDN54" s="863"/>
      <c r="PDO54" s="863"/>
      <c r="PDP54" s="863"/>
      <c r="PDQ54" s="863"/>
      <c r="PDR54" s="863"/>
      <c r="PDS54" s="863"/>
      <c r="PDT54" s="863"/>
      <c r="PDU54" s="863"/>
      <c r="PDV54" s="863"/>
      <c r="PDW54" s="863"/>
      <c r="PDX54" s="863"/>
      <c r="PDY54" s="863"/>
      <c r="PDZ54" s="863"/>
      <c r="PEA54" s="863"/>
      <c r="PEB54" s="863"/>
      <c r="PEC54" s="863"/>
      <c r="PED54" s="863"/>
      <c r="PEE54" s="863"/>
      <c r="PEF54" s="863"/>
      <c r="PEG54" s="863"/>
      <c r="PEH54" s="863"/>
      <c r="PEI54" s="863"/>
      <c r="PEJ54" s="863"/>
      <c r="PEK54" s="863"/>
      <c r="PEL54" s="863"/>
      <c r="PEM54" s="863"/>
      <c r="PEN54" s="863"/>
      <c r="PEO54" s="863"/>
      <c r="PEP54" s="863"/>
      <c r="PEQ54" s="863"/>
      <c r="PER54" s="863"/>
      <c r="PES54" s="863"/>
      <c r="PET54" s="863"/>
      <c r="PEU54" s="863"/>
      <c r="PEV54" s="863"/>
      <c r="PEW54" s="863"/>
      <c r="PEX54" s="863"/>
      <c r="PEY54" s="863"/>
      <c r="PEZ54" s="863"/>
      <c r="PFA54" s="863"/>
      <c r="PFB54" s="863"/>
      <c r="PFC54" s="863"/>
      <c r="PFD54" s="863"/>
      <c r="PFE54" s="863"/>
      <c r="PFF54" s="863"/>
      <c r="PFG54" s="863"/>
      <c r="PFH54" s="863"/>
      <c r="PFI54" s="863"/>
      <c r="PFJ54" s="863"/>
      <c r="PFK54" s="863"/>
      <c r="PFL54" s="863"/>
      <c r="PFM54" s="863"/>
      <c r="PFN54" s="863"/>
      <c r="PFO54" s="863"/>
      <c r="PFP54" s="863"/>
      <c r="PFQ54" s="863"/>
      <c r="PFR54" s="863"/>
      <c r="PFS54" s="863"/>
      <c r="PFT54" s="863"/>
      <c r="PFU54" s="863"/>
      <c r="PFV54" s="863"/>
      <c r="PFW54" s="863"/>
      <c r="PFX54" s="863"/>
      <c r="PFY54" s="863"/>
      <c r="PFZ54" s="863"/>
      <c r="PGA54" s="863"/>
      <c r="PGB54" s="863"/>
      <c r="PGC54" s="863"/>
      <c r="PGD54" s="863"/>
      <c r="PGE54" s="863"/>
      <c r="PGF54" s="863"/>
      <c r="PGG54" s="863"/>
      <c r="PGH54" s="863"/>
      <c r="PGI54" s="863"/>
      <c r="PGJ54" s="863"/>
      <c r="PGK54" s="863"/>
      <c r="PGL54" s="863"/>
      <c r="PGM54" s="863"/>
      <c r="PGN54" s="863"/>
      <c r="PGO54" s="863"/>
      <c r="PGP54" s="863"/>
      <c r="PGQ54" s="863"/>
      <c r="PGR54" s="863"/>
      <c r="PGS54" s="863"/>
      <c r="PGT54" s="863"/>
      <c r="PGU54" s="863"/>
      <c r="PGV54" s="863"/>
      <c r="PGW54" s="863"/>
      <c r="PGX54" s="863"/>
      <c r="PGY54" s="863"/>
      <c r="PGZ54" s="863"/>
      <c r="PHA54" s="863"/>
      <c r="PHB54" s="863"/>
      <c r="PHC54" s="863"/>
      <c r="PHD54" s="863"/>
      <c r="PHE54" s="863"/>
      <c r="PHF54" s="863"/>
      <c r="PHG54" s="863"/>
      <c r="PHH54" s="863"/>
      <c r="PHI54" s="863"/>
      <c r="PHJ54" s="863"/>
      <c r="PHK54" s="863"/>
      <c r="PHL54" s="863"/>
      <c r="PHM54" s="863"/>
      <c r="PHN54" s="863"/>
      <c r="PHO54" s="863"/>
      <c r="PHP54" s="863"/>
      <c r="PHQ54" s="863"/>
      <c r="PHR54" s="863"/>
      <c r="PHS54" s="863"/>
      <c r="PHT54" s="863"/>
      <c r="PHU54" s="863"/>
      <c r="PHV54" s="863"/>
      <c r="PHW54" s="863"/>
      <c r="PHX54" s="863"/>
      <c r="PHY54" s="863"/>
      <c r="PHZ54" s="863"/>
      <c r="PIA54" s="863"/>
      <c r="PIB54" s="863"/>
      <c r="PIC54" s="863"/>
      <c r="PID54" s="863"/>
      <c r="PIE54" s="863"/>
      <c r="PIF54" s="863"/>
      <c r="PIG54" s="863"/>
      <c r="PIH54" s="863"/>
      <c r="PII54" s="863"/>
      <c r="PIJ54" s="863"/>
      <c r="PIK54" s="863"/>
      <c r="PIL54" s="863"/>
      <c r="PIM54" s="863"/>
      <c r="PIN54" s="863"/>
      <c r="PIO54" s="863"/>
      <c r="PIP54" s="863"/>
      <c r="PIQ54" s="863"/>
      <c r="PIR54" s="863"/>
      <c r="PIS54" s="863"/>
      <c r="PIT54" s="863"/>
      <c r="PIU54" s="863"/>
      <c r="PIV54" s="863"/>
      <c r="PIW54" s="863"/>
      <c r="PIX54" s="863"/>
      <c r="PIY54" s="863"/>
      <c r="PIZ54" s="863"/>
      <c r="PJA54" s="863"/>
      <c r="PJB54" s="863"/>
      <c r="PJC54" s="863"/>
      <c r="PJD54" s="863"/>
      <c r="PJE54" s="863"/>
      <c r="PJF54" s="863"/>
      <c r="PJG54" s="863"/>
      <c r="PJH54" s="863"/>
      <c r="PJI54" s="863"/>
      <c r="PJJ54" s="863"/>
      <c r="PJK54" s="863"/>
      <c r="PJL54" s="863"/>
      <c r="PJM54" s="863"/>
      <c r="PJN54" s="863"/>
      <c r="PJO54" s="863"/>
      <c r="PJP54" s="863"/>
      <c r="PJQ54" s="863"/>
      <c r="PJR54" s="863"/>
      <c r="PJS54" s="863"/>
      <c r="PJT54" s="863"/>
      <c r="PJU54" s="863"/>
      <c r="PJV54" s="863"/>
      <c r="PJW54" s="863"/>
      <c r="PJX54" s="863"/>
      <c r="PJY54" s="863"/>
      <c r="PJZ54" s="863"/>
      <c r="PKA54" s="863"/>
      <c r="PKB54" s="863"/>
      <c r="PKC54" s="863"/>
      <c r="PKD54" s="863"/>
      <c r="PKE54" s="863"/>
      <c r="PKF54" s="863"/>
      <c r="PKG54" s="863"/>
      <c r="PKH54" s="863"/>
      <c r="PKI54" s="863"/>
      <c r="PKJ54" s="863"/>
      <c r="PKK54" s="863"/>
      <c r="PKL54" s="863"/>
      <c r="PKM54" s="863"/>
      <c r="PKN54" s="863"/>
      <c r="PKO54" s="863"/>
      <c r="PKP54" s="863"/>
      <c r="PKQ54" s="863"/>
      <c r="PKR54" s="863"/>
      <c r="PKS54" s="863"/>
      <c r="PKT54" s="863"/>
      <c r="PKU54" s="863"/>
      <c r="PKV54" s="863"/>
      <c r="PKW54" s="863"/>
      <c r="PKX54" s="863"/>
      <c r="PKY54" s="863"/>
      <c r="PKZ54" s="863"/>
      <c r="PLA54" s="863"/>
      <c r="PLB54" s="863"/>
      <c r="PLC54" s="863"/>
      <c r="PLD54" s="863"/>
      <c r="PLE54" s="863"/>
      <c r="PLF54" s="863"/>
      <c r="PLG54" s="863"/>
      <c r="PLH54" s="863"/>
      <c r="PLI54" s="863"/>
      <c r="PLJ54" s="863"/>
      <c r="PLK54" s="863"/>
      <c r="PLL54" s="863"/>
      <c r="PLM54" s="863"/>
      <c r="PLN54" s="863"/>
      <c r="PLO54" s="863"/>
      <c r="PLP54" s="863"/>
      <c r="PLQ54" s="863"/>
      <c r="PLR54" s="863"/>
      <c r="PLS54" s="863"/>
      <c r="PLT54" s="863"/>
      <c r="PLU54" s="863"/>
      <c r="PLV54" s="863"/>
      <c r="PLW54" s="863"/>
      <c r="PLX54" s="863"/>
      <c r="PLY54" s="863"/>
      <c r="PLZ54" s="863"/>
      <c r="PMA54" s="863"/>
      <c r="PMB54" s="863"/>
      <c r="PMC54" s="863"/>
      <c r="PMD54" s="863"/>
      <c r="PME54" s="863"/>
      <c r="PMF54" s="863"/>
      <c r="PMG54" s="863"/>
      <c r="PMH54" s="863"/>
      <c r="PMI54" s="863"/>
      <c r="PMJ54" s="863"/>
      <c r="PMK54" s="863"/>
      <c r="PML54" s="863"/>
      <c r="PMM54" s="863"/>
      <c r="PMN54" s="863"/>
      <c r="PMO54" s="863"/>
      <c r="PMP54" s="863"/>
      <c r="PMQ54" s="863"/>
      <c r="PMR54" s="863"/>
      <c r="PMS54" s="863"/>
      <c r="PMT54" s="863"/>
      <c r="PMU54" s="863"/>
      <c r="PMV54" s="863"/>
      <c r="PMW54" s="863"/>
      <c r="PMX54" s="863"/>
      <c r="PMY54" s="863"/>
      <c r="PMZ54" s="863"/>
      <c r="PNA54" s="863"/>
      <c r="PNB54" s="863"/>
      <c r="PNC54" s="863"/>
      <c r="PND54" s="863"/>
      <c r="PNE54" s="863"/>
      <c r="PNF54" s="863"/>
      <c r="PNG54" s="863"/>
      <c r="PNH54" s="863"/>
      <c r="PNI54" s="863"/>
      <c r="PNJ54" s="863"/>
      <c r="PNK54" s="863"/>
      <c r="PNL54" s="863"/>
      <c r="PNM54" s="863"/>
      <c r="PNN54" s="863"/>
      <c r="PNO54" s="863"/>
      <c r="PNP54" s="863"/>
      <c r="PNQ54" s="863"/>
      <c r="PNR54" s="863"/>
      <c r="PNS54" s="863"/>
      <c r="PNT54" s="863"/>
      <c r="PNU54" s="863"/>
      <c r="PNV54" s="863"/>
      <c r="PNW54" s="863"/>
      <c r="PNX54" s="863"/>
      <c r="PNY54" s="863"/>
      <c r="PNZ54" s="863"/>
      <c r="POA54" s="863"/>
      <c r="POB54" s="863"/>
      <c r="POC54" s="863"/>
      <c r="POD54" s="863"/>
      <c r="POE54" s="863"/>
      <c r="POF54" s="863"/>
      <c r="POG54" s="863"/>
      <c r="POH54" s="863"/>
      <c r="POI54" s="863"/>
      <c r="POJ54" s="863"/>
      <c r="POK54" s="863"/>
      <c r="POL54" s="863"/>
      <c r="POM54" s="863"/>
      <c r="PON54" s="863"/>
      <c r="POO54" s="863"/>
      <c r="POP54" s="863"/>
      <c r="POQ54" s="863"/>
      <c r="POR54" s="863"/>
      <c r="POS54" s="863"/>
      <c r="POT54" s="863"/>
      <c r="POU54" s="863"/>
      <c r="POV54" s="863"/>
      <c r="POW54" s="863"/>
      <c r="POX54" s="863"/>
      <c r="POY54" s="863"/>
      <c r="POZ54" s="863"/>
      <c r="PPA54" s="863"/>
      <c r="PPB54" s="863"/>
      <c r="PPC54" s="863"/>
      <c r="PPD54" s="863"/>
      <c r="PPE54" s="863"/>
      <c r="PPF54" s="863"/>
      <c r="PPG54" s="863"/>
      <c r="PPH54" s="863"/>
      <c r="PPI54" s="863"/>
      <c r="PPJ54" s="863"/>
      <c r="PPK54" s="863"/>
      <c r="PPL54" s="863"/>
      <c r="PPM54" s="863"/>
      <c r="PPN54" s="863"/>
      <c r="PPO54" s="863"/>
      <c r="PPP54" s="863"/>
      <c r="PPQ54" s="863"/>
      <c r="PPR54" s="863"/>
      <c r="PPS54" s="863"/>
      <c r="PPT54" s="863"/>
      <c r="PPU54" s="863"/>
      <c r="PPV54" s="863"/>
      <c r="PPW54" s="863"/>
      <c r="PPX54" s="863"/>
      <c r="PPY54" s="863"/>
      <c r="PPZ54" s="863"/>
      <c r="PQA54" s="863"/>
      <c r="PQB54" s="863"/>
      <c r="PQC54" s="863"/>
      <c r="PQD54" s="863"/>
      <c r="PQE54" s="863"/>
      <c r="PQF54" s="863"/>
      <c r="PQG54" s="863"/>
      <c r="PQH54" s="863"/>
      <c r="PQI54" s="863"/>
      <c r="PQJ54" s="863"/>
      <c r="PQK54" s="863"/>
      <c r="PQL54" s="863"/>
      <c r="PQM54" s="863"/>
      <c r="PQN54" s="863"/>
      <c r="PQO54" s="863"/>
      <c r="PQP54" s="863"/>
      <c r="PQQ54" s="863"/>
      <c r="PQR54" s="863"/>
      <c r="PQS54" s="863"/>
      <c r="PQT54" s="863"/>
      <c r="PQU54" s="863"/>
      <c r="PQV54" s="863"/>
      <c r="PQW54" s="863"/>
      <c r="PQX54" s="863"/>
      <c r="PQY54" s="863"/>
      <c r="PQZ54" s="863"/>
      <c r="PRA54" s="863"/>
      <c r="PRB54" s="863"/>
      <c r="PRC54" s="863"/>
      <c r="PRD54" s="863"/>
      <c r="PRE54" s="863"/>
      <c r="PRF54" s="863"/>
      <c r="PRG54" s="863"/>
      <c r="PRH54" s="863"/>
      <c r="PRI54" s="863"/>
      <c r="PRJ54" s="863"/>
      <c r="PRK54" s="863"/>
      <c r="PRL54" s="863"/>
      <c r="PRM54" s="863"/>
      <c r="PRN54" s="863"/>
      <c r="PRO54" s="863"/>
      <c r="PRP54" s="863"/>
      <c r="PRQ54" s="863"/>
      <c r="PRR54" s="863"/>
      <c r="PRS54" s="863"/>
      <c r="PRT54" s="863"/>
      <c r="PRU54" s="863"/>
      <c r="PRV54" s="863"/>
      <c r="PRW54" s="863"/>
      <c r="PRX54" s="863"/>
      <c r="PRY54" s="863"/>
      <c r="PRZ54" s="863"/>
      <c r="PSA54" s="863"/>
      <c r="PSB54" s="863"/>
      <c r="PSC54" s="863"/>
      <c r="PSD54" s="863"/>
      <c r="PSE54" s="863"/>
      <c r="PSF54" s="863"/>
      <c r="PSG54" s="863"/>
      <c r="PSH54" s="863"/>
      <c r="PSI54" s="863"/>
      <c r="PSJ54" s="863"/>
      <c r="PSK54" s="863"/>
      <c r="PSL54" s="863"/>
      <c r="PSM54" s="863"/>
      <c r="PSN54" s="863"/>
      <c r="PSO54" s="863"/>
      <c r="PSP54" s="863"/>
      <c r="PSQ54" s="863"/>
      <c r="PSR54" s="863"/>
      <c r="PSS54" s="863"/>
      <c r="PST54" s="863"/>
      <c r="PSU54" s="863"/>
      <c r="PSV54" s="863"/>
      <c r="PSW54" s="863"/>
      <c r="PSX54" s="863"/>
      <c r="PSY54" s="863"/>
      <c r="PSZ54" s="863"/>
      <c r="PTA54" s="863"/>
      <c r="PTB54" s="863"/>
      <c r="PTC54" s="863"/>
      <c r="PTD54" s="863"/>
      <c r="PTE54" s="863"/>
      <c r="PTF54" s="863"/>
      <c r="PTG54" s="863"/>
      <c r="PTH54" s="863"/>
      <c r="PTI54" s="863"/>
      <c r="PTJ54" s="863"/>
      <c r="PTK54" s="863"/>
      <c r="PTL54" s="863"/>
      <c r="PTM54" s="863"/>
      <c r="PTN54" s="863"/>
      <c r="PTO54" s="863"/>
      <c r="PTP54" s="863"/>
      <c r="PTQ54" s="863"/>
      <c r="PTR54" s="863"/>
      <c r="PTS54" s="863"/>
      <c r="PTT54" s="863"/>
      <c r="PTU54" s="863"/>
      <c r="PTV54" s="863"/>
      <c r="PTW54" s="863"/>
      <c r="PTX54" s="863"/>
      <c r="PTY54" s="863"/>
      <c r="PTZ54" s="863"/>
      <c r="PUA54" s="863"/>
      <c r="PUB54" s="863"/>
      <c r="PUC54" s="863"/>
      <c r="PUD54" s="863"/>
      <c r="PUE54" s="863"/>
      <c r="PUF54" s="863"/>
      <c r="PUG54" s="863"/>
      <c r="PUH54" s="863"/>
      <c r="PUI54" s="863"/>
      <c r="PUJ54" s="863"/>
      <c r="PUK54" s="863"/>
      <c r="PUL54" s="863"/>
      <c r="PUM54" s="863"/>
      <c r="PUN54" s="863"/>
      <c r="PUO54" s="863"/>
      <c r="PUP54" s="863"/>
      <c r="PUQ54" s="863"/>
      <c r="PUR54" s="863"/>
      <c r="PUS54" s="863"/>
      <c r="PUT54" s="863"/>
      <c r="PUU54" s="863"/>
      <c r="PUV54" s="863"/>
      <c r="PUW54" s="863"/>
      <c r="PUX54" s="863"/>
      <c r="PUY54" s="863"/>
      <c r="PUZ54" s="863"/>
      <c r="PVA54" s="863"/>
      <c r="PVB54" s="863"/>
      <c r="PVC54" s="863"/>
      <c r="PVD54" s="863"/>
      <c r="PVE54" s="863"/>
      <c r="PVF54" s="863"/>
      <c r="PVG54" s="863"/>
      <c r="PVH54" s="863"/>
      <c r="PVI54" s="863"/>
      <c r="PVJ54" s="863"/>
      <c r="PVK54" s="863"/>
      <c r="PVL54" s="863"/>
      <c r="PVM54" s="863"/>
      <c r="PVN54" s="863"/>
      <c r="PVO54" s="863"/>
      <c r="PVP54" s="863"/>
      <c r="PVQ54" s="863"/>
      <c r="PVR54" s="863"/>
      <c r="PVS54" s="863"/>
      <c r="PVT54" s="863"/>
      <c r="PVU54" s="863"/>
      <c r="PVV54" s="863"/>
      <c r="PVW54" s="863"/>
      <c r="PVX54" s="863"/>
      <c r="PVY54" s="863"/>
      <c r="PVZ54" s="863"/>
      <c r="PWA54" s="863"/>
      <c r="PWB54" s="863"/>
      <c r="PWC54" s="863"/>
      <c r="PWD54" s="863"/>
      <c r="PWE54" s="863"/>
      <c r="PWF54" s="863"/>
      <c r="PWG54" s="863"/>
      <c r="PWH54" s="863"/>
      <c r="PWI54" s="863"/>
      <c r="PWJ54" s="863"/>
      <c r="PWK54" s="863"/>
      <c r="PWL54" s="863"/>
      <c r="PWM54" s="863"/>
      <c r="PWN54" s="863"/>
      <c r="PWO54" s="863"/>
      <c r="PWP54" s="863"/>
      <c r="PWQ54" s="863"/>
      <c r="PWR54" s="863"/>
      <c r="PWS54" s="863"/>
      <c r="PWT54" s="863"/>
      <c r="PWU54" s="863"/>
      <c r="PWV54" s="863"/>
      <c r="PWW54" s="863"/>
      <c r="PWX54" s="863"/>
      <c r="PWY54" s="863"/>
      <c r="PWZ54" s="863"/>
      <c r="PXA54" s="863"/>
      <c r="PXB54" s="863"/>
      <c r="PXC54" s="863"/>
      <c r="PXD54" s="863"/>
      <c r="PXE54" s="863"/>
      <c r="PXF54" s="863"/>
      <c r="PXG54" s="863"/>
      <c r="PXH54" s="863"/>
      <c r="PXI54" s="863"/>
      <c r="PXJ54" s="863"/>
      <c r="PXK54" s="863"/>
      <c r="PXL54" s="863"/>
      <c r="PXM54" s="863"/>
      <c r="PXN54" s="863"/>
      <c r="PXO54" s="863"/>
      <c r="PXP54" s="863"/>
      <c r="PXQ54" s="863"/>
      <c r="PXR54" s="863"/>
      <c r="PXS54" s="863"/>
      <c r="PXT54" s="863"/>
      <c r="PXU54" s="863"/>
      <c r="PXV54" s="863"/>
      <c r="PXW54" s="863"/>
      <c r="PXX54" s="863"/>
      <c r="PXY54" s="863"/>
      <c r="PXZ54" s="863"/>
      <c r="PYA54" s="863"/>
      <c r="PYB54" s="863"/>
      <c r="PYC54" s="863"/>
      <c r="PYD54" s="863"/>
      <c r="PYE54" s="863"/>
      <c r="PYF54" s="863"/>
      <c r="PYG54" s="863"/>
      <c r="PYH54" s="863"/>
      <c r="PYI54" s="863"/>
      <c r="PYJ54" s="863"/>
      <c r="PYK54" s="863"/>
      <c r="PYL54" s="863"/>
      <c r="PYM54" s="863"/>
      <c r="PYN54" s="863"/>
      <c r="PYO54" s="863"/>
      <c r="PYP54" s="863"/>
      <c r="PYQ54" s="863"/>
      <c r="PYR54" s="863"/>
      <c r="PYS54" s="863"/>
      <c r="PYT54" s="863"/>
      <c r="PYU54" s="863"/>
      <c r="PYV54" s="863"/>
      <c r="PYW54" s="863"/>
      <c r="PYX54" s="863"/>
      <c r="PYY54" s="863"/>
      <c r="PYZ54" s="863"/>
      <c r="PZA54" s="863"/>
      <c r="PZB54" s="863"/>
      <c r="PZC54" s="863"/>
      <c r="PZD54" s="863"/>
      <c r="PZE54" s="863"/>
      <c r="PZF54" s="863"/>
      <c r="PZG54" s="863"/>
      <c r="PZH54" s="863"/>
      <c r="PZI54" s="863"/>
      <c r="PZJ54" s="863"/>
      <c r="PZK54" s="863"/>
      <c r="PZL54" s="863"/>
      <c r="PZM54" s="863"/>
      <c r="PZN54" s="863"/>
      <c r="PZO54" s="863"/>
      <c r="PZP54" s="863"/>
      <c r="PZQ54" s="863"/>
      <c r="PZR54" s="863"/>
      <c r="PZS54" s="863"/>
      <c r="PZT54" s="863"/>
      <c r="PZU54" s="863"/>
      <c r="PZV54" s="863"/>
      <c r="PZW54" s="863"/>
      <c r="PZX54" s="863"/>
      <c r="PZY54" s="863"/>
      <c r="PZZ54" s="863"/>
      <c r="QAA54" s="863"/>
      <c r="QAB54" s="863"/>
      <c r="QAC54" s="863"/>
      <c r="QAD54" s="863"/>
      <c r="QAE54" s="863"/>
      <c r="QAF54" s="863"/>
      <c r="QAG54" s="863"/>
      <c r="QAH54" s="863"/>
      <c r="QAI54" s="863"/>
      <c r="QAJ54" s="863"/>
      <c r="QAK54" s="863"/>
      <c r="QAL54" s="863"/>
      <c r="QAM54" s="863"/>
      <c r="QAN54" s="863"/>
      <c r="QAO54" s="863"/>
      <c r="QAP54" s="863"/>
      <c r="QAQ54" s="863"/>
      <c r="QAR54" s="863"/>
      <c r="QAS54" s="863"/>
      <c r="QAT54" s="863"/>
      <c r="QAU54" s="863"/>
      <c r="QAV54" s="863"/>
      <c r="QAW54" s="863"/>
      <c r="QAX54" s="863"/>
      <c r="QAY54" s="863"/>
      <c r="QAZ54" s="863"/>
      <c r="QBA54" s="863"/>
      <c r="QBB54" s="863"/>
      <c r="QBC54" s="863"/>
      <c r="QBD54" s="863"/>
      <c r="QBE54" s="863"/>
      <c r="QBF54" s="863"/>
      <c r="QBG54" s="863"/>
      <c r="QBH54" s="863"/>
      <c r="QBI54" s="863"/>
      <c r="QBJ54" s="863"/>
      <c r="QBK54" s="863"/>
      <c r="QBL54" s="863"/>
      <c r="QBM54" s="863"/>
      <c r="QBN54" s="863"/>
      <c r="QBO54" s="863"/>
      <c r="QBP54" s="863"/>
      <c r="QBQ54" s="863"/>
      <c r="QBR54" s="863"/>
      <c r="QBS54" s="863"/>
      <c r="QBT54" s="863"/>
      <c r="QBU54" s="863"/>
      <c r="QBV54" s="863"/>
      <c r="QBW54" s="863"/>
      <c r="QBX54" s="863"/>
      <c r="QBY54" s="863"/>
      <c r="QBZ54" s="863"/>
      <c r="QCA54" s="863"/>
      <c r="QCB54" s="863"/>
      <c r="QCC54" s="863"/>
      <c r="QCD54" s="863"/>
      <c r="QCE54" s="863"/>
      <c r="QCF54" s="863"/>
      <c r="QCG54" s="863"/>
      <c r="QCH54" s="863"/>
      <c r="QCI54" s="863"/>
      <c r="QCJ54" s="863"/>
      <c r="QCK54" s="863"/>
      <c r="QCL54" s="863"/>
      <c r="QCM54" s="863"/>
      <c r="QCN54" s="863"/>
      <c r="QCO54" s="863"/>
      <c r="QCP54" s="863"/>
      <c r="QCQ54" s="863"/>
      <c r="QCR54" s="863"/>
      <c r="QCS54" s="863"/>
      <c r="QCT54" s="863"/>
      <c r="QCU54" s="863"/>
      <c r="QCV54" s="863"/>
      <c r="QCW54" s="863"/>
      <c r="QCX54" s="863"/>
      <c r="QCY54" s="863"/>
      <c r="QCZ54" s="863"/>
      <c r="QDA54" s="863"/>
      <c r="QDB54" s="863"/>
      <c r="QDC54" s="863"/>
      <c r="QDD54" s="863"/>
      <c r="QDE54" s="863"/>
      <c r="QDF54" s="863"/>
      <c r="QDG54" s="863"/>
      <c r="QDH54" s="863"/>
      <c r="QDI54" s="863"/>
      <c r="QDJ54" s="863"/>
      <c r="QDK54" s="863"/>
      <c r="QDL54" s="863"/>
      <c r="QDM54" s="863"/>
      <c r="QDN54" s="863"/>
      <c r="QDO54" s="863"/>
      <c r="QDP54" s="863"/>
      <c r="QDQ54" s="863"/>
      <c r="QDR54" s="863"/>
      <c r="QDS54" s="863"/>
      <c r="QDT54" s="863"/>
      <c r="QDU54" s="863"/>
      <c r="QDV54" s="863"/>
      <c r="QDW54" s="863"/>
      <c r="QDX54" s="863"/>
      <c r="QDY54" s="863"/>
      <c r="QDZ54" s="863"/>
      <c r="QEA54" s="863"/>
      <c r="QEB54" s="863"/>
      <c r="QEC54" s="863"/>
      <c r="QED54" s="863"/>
      <c r="QEE54" s="863"/>
      <c r="QEF54" s="863"/>
      <c r="QEG54" s="863"/>
      <c r="QEH54" s="863"/>
      <c r="QEI54" s="863"/>
      <c r="QEJ54" s="863"/>
      <c r="QEK54" s="863"/>
      <c r="QEL54" s="863"/>
      <c r="QEM54" s="863"/>
      <c r="QEN54" s="863"/>
      <c r="QEO54" s="863"/>
      <c r="QEP54" s="863"/>
      <c r="QEQ54" s="863"/>
      <c r="QER54" s="863"/>
      <c r="QES54" s="863"/>
      <c r="QET54" s="863"/>
      <c r="QEU54" s="863"/>
      <c r="QEV54" s="863"/>
      <c r="QEW54" s="863"/>
      <c r="QEX54" s="863"/>
      <c r="QEY54" s="863"/>
      <c r="QEZ54" s="863"/>
      <c r="QFA54" s="863"/>
      <c r="QFB54" s="863"/>
      <c r="QFC54" s="863"/>
      <c r="QFD54" s="863"/>
      <c r="QFE54" s="863"/>
      <c r="QFF54" s="863"/>
      <c r="QFG54" s="863"/>
      <c r="QFH54" s="863"/>
      <c r="QFI54" s="863"/>
      <c r="QFJ54" s="863"/>
      <c r="QFK54" s="863"/>
      <c r="QFL54" s="863"/>
      <c r="QFM54" s="863"/>
      <c r="QFN54" s="863"/>
      <c r="QFO54" s="863"/>
      <c r="QFP54" s="863"/>
      <c r="QFQ54" s="863"/>
      <c r="QFR54" s="863"/>
      <c r="QFS54" s="863"/>
      <c r="QFT54" s="863"/>
      <c r="QFU54" s="863"/>
      <c r="QFV54" s="863"/>
      <c r="QFW54" s="863"/>
      <c r="QFX54" s="863"/>
      <c r="QFY54" s="863"/>
      <c r="QFZ54" s="863"/>
      <c r="QGA54" s="863"/>
      <c r="QGB54" s="863"/>
      <c r="QGC54" s="863"/>
      <c r="QGD54" s="863"/>
      <c r="QGE54" s="863"/>
      <c r="QGF54" s="863"/>
      <c r="QGG54" s="863"/>
      <c r="QGH54" s="863"/>
      <c r="QGI54" s="863"/>
      <c r="QGJ54" s="863"/>
      <c r="QGK54" s="863"/>
      <c r="QGL54" s="863"/>
      <c r="QGM54" s="863"/>
      <c r="QGN54" s="863"/>
      <c r="QGO54" s="863"/>
      <c r="QGP54" s="863"/>
      <c r="QGQ54" s="863"/>
      <c r="QGR54" s="863"/>
      <c r="QGS54" s="863"/>
      <c r="QGT54" s="863"/>
      <c r="QGU54" s="863"/>
      <c r="QGV54" s="863"/>
      <c r="QGW54" s="863"/>
      <c r="QGX54" s="863"/>
      <c r="QGY54" s="863"/>
      <c r="QGZ54" s="863"/>
      <c r="QHA54" s="863"/>
      <c r="QHB54" s="863"/>
      <c r="QHC54" s="863"/>
      <c r="QHD54" s="863"/>
      <c r="QHE54" s="863"/>
      <c r="QHF54" s="863"/>
      <c r="QHG54" s="863"/>
      <c r="QHH54" s="863"/>
      <c r="QHI54" s="863"/>
      <c r="QHJ54" s="863"/>
      <c r="QHK54" s="863"/>
      <c r="QHL54" s="863"/>
      <c r="QHM54" s="863"/>
      <c r="QHN54" s="863"/>
      <c r="QHO54" s="863"/>
      <c r="QHP54" s="863"/>
      <c r="QHQ54" s="863"/>
      <c r="QHR54" s="863"/>
      <c r="QHS54" s="863"/>
      <c r="QHT54" s="863"/>
      <c r="QHU54" s="863"/>
      <c r="QHV54" s="863"/>
      <c r="QHW54" s="863"/>
      <c r="QHX54" s="863"/>
      <c r="QHY54" s="863"/>
      <c r="QHZ54" s="863"/>
      <c r="QIA54" s="863"/>
      <c r="QIB54" s="863"/>
      <c r="QIC54" s="863"/>
      <c r="QID54" s="863"/>
      <c r="QIE54" s="863"/>
      <c r="QIF54" s="863"/>
      <c r="QIG54" s="863"/>
      <c r="QIH54" s="863"/>
      <c r="QII54" s="863"/>
      <c r="QIJ54" s="863"/>
      <c r="QIK54" s="863"/>
      <c r="QIL54" s="863"/>
      <c r="QIM54" s="863"/>
      <c r="QIN54" s="863"/>
      <c r="QIO54" s="863"/>
      <c r="QIP54" s="863"/>
      <c r="QIQ54" s="863"/>
      <c r="QIR54" s="863"/>
      <c r="QIS54" s="863"/>
      <c r="QIT54" s="863"/>
      <c r="QIU54" s="863"/>
      <c r="QIV54" s="863"/>
      <c r="QIW54" s="863"/>
      <c r="QIX54" s="863"/>
      <c r="QIY54" s="863"/>
      <c r="QIZ54" s="863"/>
      <c r="QJA54" s="863"/>
      <c r="QJB54" s="863"/>
      <c r="QJC54" s="863"/>
      <c r="QJD54" s="863"/>
      <c r="QJE54" s="863"/>
      <c r="QJF54" s="863"/>
      <c r="QJG54" s="863"/>
      <c r="QJH54" s="863"/>
      <c r="QJI54" s="863"/>
      <c r="QJJ54" s="863"/>
      <c r="QJK54" s="863"/>
      <c r="QJL54" s="863"/>
      <c r="QJM54" s="863"/>
      <c r="QJN54" s="863"/>
      <c r="QJO54" s="863"/>
      <c r="QJP54" s="863"/>
      <c r="QJQ54" s="863"/>
      <c r="QJR54" s="863"/>
      <c r="QJS54" s="863"/>
      <c r="QJT54" s="863"/>
      <c r="QJU54" s="863"/>
      <c r="QJV54" s="863"/>
      <c r="QJW54" s="863"/>
      <c r="QJX54" s="863"/>
      <c r="QJY54" s="863"/>
      <c r="QJZ54" s="863"/>
      <c r="QKA54" s="863"/>
      <c r="QKB54" s="863"/>
      <c r="QKC54" s="863"/>
      <c r="QKD54" s="863"/>
      <c r="QKE54" s="863"/>
      <c r="QKF54" s="863"/>
      <c r="QKG54" s="863"/>
      <c r="QKH54" s="863"/>
      <c r="QKI54" s="863"/>
      <c r="QKJ54" s="863"/>
      <c r="QKK54" s="863"/>
      <c r="QKL54" s="863"/>
      <c r="QKM54" s="863"/>
      <c r="QKN54" s="863"/>
      <c r="QKO54" s="863"/>
      <c r="QKP54" s="863"/>
      <c r="QKQ54" s="863"/>
      <c r="QKR54" s="863"/>
      <c r="QKS54" s="863"/>
      <c r="QKT54" s="863"/>
      <c r="QKU54" s="863"/>
      <c r="QKV54" s="863"/>
      <c r="QKW54" s="863"/>
      <c r="QKX54" s="863"/>
      <c r="QKY54" s="863"/>
      <c r="QKZ54" s="863"/>
      <c r="QLA54" s="863"/>
      <c r="QLB54" s="863"/>
      <c r="QLC54" s="863"/>
      <c r="QLD54" s="863"/>
      <c r="QLE54" s="863"/>
      <c r="QLF54" s="863"/>
      <c r="QLG54" s="863"/>
      <c r="QLH54" s="863"/>
      <c r="QLI54" s="863"/>
      <c r="QLJ54" s="863"/>
      <c r="QLK54" s="863"/>
      <c r="QLL54" s="863"/>
      <c r="QLM54" s="863"/>
      <c r="QLN54" s="863"/>
      <c r="QLO54" s="863"/>
      <c r="QLP54" s="863"/>
      <c r="QLQ54" s="863"/>
      <c r="QLR54" s="863"/>
      <c r="QLS54" s="863"/>
      <c r="QLT54" s="863"/>
      <c r="QLU54" s="863"/>
      <c r="QLV54" s="863"/>
      <c r="QLW54" s="863"/>
      <c r="QLX54" s="863"/>
      <c r="QLY54" s="863"/>
      <c r="QLZ54" s="863"/>
      <c r="QMA54" s="863"/>
      <c r="QMB54" s="863"/>
      <c r="QMC54" s="863"/>
      <c r="QMD54" s="863"/>
      <c r="QME54" s="863"/>
      <c r="QMF54" s="863"/>
      <c r="QMG54" s="863"/>
      <c r="QMH54" s="863"/>
      <c r="QMI54" s="863"/>
      <c r="QMJ54" s="863"/>
      <c r="QMK54" s="863"/>
      <c r="QML54" s="863"/>
      <c r="QMM54" s="863"/>
      <c r="QMN54" s="863"/>
      <c r="QMO54" s="863"/>
      <c r="QMP54" s="863"/>
      <c r="QMQ54" s="863"/>
      <c r="QMR54" s="863"/>
      <c r="QMS54" s="863"/>
      <c r="QMT54" s="863"/>
      <c r="QMU54" s="863"/>
      <c r="QMV54" s="863"/>
      <c r="QMW54" s="863"/>
      <c r="QMX54" s="863"/>
      <c r="QMY54" s="863"/>
      <c r="QMZ54" s="863"/>
      <c r="QNA54" s="863"/>
      <c r="QNB54" s="863"/>
      <c r="QNC54" s="863"/>
      <c r="QND54" s="863"/>
      <c r="QNE54" s="863"/>
      <c r="QNF54" s="863"/>
      <c r="QNG54" s="863"/>
      <c r="QNH54" s="863"/>
      <c r="QNI54" s="863"/>
      <c r="QNJ54" s="863"/>
      <c r="QNK54" s="863"/>
      <c r="QNL54" s="863"/>
      <c r="QNM54" s="863"/>
      <c r="QNN54" s="863"/>
      <c r="QNO54" s="863"/>
      <c r="QNP54" s="863"/>
      <c r="QNQ54" s="863"/>
      <c r="QNR54" s="863"/>
      <c r="QNS54" s="863"/>
      <c r="QNT54" s="863"/>
      <c r="QNU54" s="863"/>
      <c r="QNV54" s="863"/>
      <c r="QNW54" s="863"/>
      <c r="QNX54" s="863"/>
      <c r="QNY54" s="863"/>
      <c r="QNZ54" s="863"/>
      <c r="QOA54" s="863"/>
      <c r="QOB54" s="863"/>
      <c r="QOC54" s="863"/>
      <c r="QOD54" s="863"/>
      <c r="QOE54" s="863"/>
      <c r="QOF54" s="863"/>
      <c r="QOG54" s="863"/>
      <c r="QOH54" s="863"/>
      <c r="QOI54" s="863"/>
      <c r="QOJ54" s="863"/>
      <c r="QOK54" s="863"/>
      <c r="QOL54" s="863"/>
      <c r="QOM54" s="863"/>
      <c r="QON54" s="863"/>
      <c r="QOO54" s="863"/>
      <c r="QOP54" s="863"/>
      <c r="QOQ54" s="863"/>
      <c r="QOR54" s="863"/>
      <c r="QOS54" s="863"/>
      <c r="QOT54" s="863"/>
      <c r="QOU54" s="863"/>
      <c r="QOV54" s="863"/>
      <c r="QOW54" s="863"/>
      <c r="QOX54" s="863"/>
      <c r="QOY54" s="863"/>
      <c r="QOZ54" s="863"/>
      <c r="QPA54" s="863"/>
      <c r="QPB54" s="863"/>
      <c r="QPC54" s="863"/>
      <c r="QPD54" s="863"/>
      <c r="QPE54" s="863"/>
      <c r="QPF54" s="863"/>
      <c r="QPG54" s="863"/>
      <c r="QPH54" s="863"/>
      <c r="QPI54" s="863"/>
      <c r="QPJ54" s="863"/>
      <c r="QPK54" s="863"/>
      <c r="QPL54" s="863"/>
      <c r="QPM54" s="863"/>
      <c r="QPN54" s="863"/>
      <c r="QPO54" s="863"/>
      <c r="QPP54" s="863"/>
      <c r="QPQ54" s="863"/>
      <c r="QPR54" s="863"/>
      <c r="QPS54" s="863"/>
      <c r="QPT54" s="863"/>
      <c r="QPU54" s="863"/>
      <c r="QPV54" s="863"/>
      <c r="QPW54" s="863"/>
      <c r="QPX54" s="863"/>
      <c r="QPY54" s="863"/>
      <c r="QPZ54" s="863"/>
      <c r="QQA54" s="863"/>
      <c r="QQB54" s="863"/>
      <c r="QQC54" s="863"/>
      <c r="QQD54" s="863"/>
      <c r="QQE54" s="863"/>
      <c r="QQF54" s="863"/>
      <c r="QQG54" s="863"/>
      <c r="QQH54" s="863"/>
      <c r="QQI54" s="863"/>
      <c r="QQJ54" s="863"/>
      <c r="QQK54" s="863"/>
      <c r="QQL54" s="863"/>
      <c r="QQM54" s="863"/>
      <c r="QQN54" s="863"/>
      <c r="QQO54" s="863"/>
      <c r="QQP54" s="863"/>
      <c r="QQQ54" s="863"/>
      <c r="QQR54" s="863"/>
      <c r="QQS54" s="863"/>
      <c r="QQT54" s="863"/>
      <c r="QQU54" s="863"/>
      <c r="QQV54" s="863"/>
      <c r="QQW54" s="863"/>
      <c r="QQX54" s="863"/>
      <c r="QQY54" s="863"/>
      <c r="QQZ54" s="863"/>
      <c r="QRA54" s="863"/>
      <c r="QRB54" s="863"/>
      <c r="QRC54" s="863"/>
      <c r="QRD54" s="863"/>
      <c r="QRE54" s="863"/>
      <c r="QRF54" s="863"/>
      <c r="QRG54" s="863"/>
      <c r="QRH54" s="863"/>
      <c r="QRI54" s="863"/>
      <c r="QRJ54" s="863"/>
      <c r="QRK54" s="863"/>
      <c r="QRL54" s="863"/>
      <c r="QRM54" s="863"/>
      <c r="QRN54" s="863"/>
      <c r="QRO54" s="863"/>
      <c r="QRP54" s="863"/>
      <c r="QRQ54" s="863"/>
      <c r="QRR54" s="863"/>
      <c r="QRS54" s="863"/>
      <c r="QRT54" s="863"/>
      <c r="QRU54" s="863"/>
      <c r="QRV54" s="863"/>
      <c r="QRW54" s="863"/>
      <c r="QRX54" s="863"/>
      <c r="QRY54" s="863"/>
      <c r="QRZ54" s="863"/>
      <c r="QSA54" s="863"/>
      <c r="QSB54" s="863"/>
      <c r="QSC54" s="863"/>
      <c r="QSD54" s="863"/>
      <c r="QSE54" s="863"/>
      <c r="QSF54" s="863"/>
      <c r="QSG54" s="863"/>
      <c r="QSH54" s="863"/>
      <c r="QSI54" s="863"/>
      <c r="QSJ54" s="863"/>
      <c r="QSK54" s="863"/>
      <c r="QSL54" s="863"/>
      <c r="QSM54" s="863"/>
      <c r="QSN54" s="863"/>
      <c r="QSO54" s="863"/>
      <c r="QSP54" s="863"/>
      <c r="QSQ54" s="863"/>
      <c r="QSR54" s="863"/>
      <c r="QSS54" s="863"/>
      <c r="QST54" s="863"/>
      <c r="QSU54" s="863"/>
      <c r="QSV54" s="863"/>
      <c r="QSW54" s="863"/>
      <c r="QSX54" s="863"/>
      <c r="QSY54" s="863"/>
      <c r="QSZ54" s="863"/>
      <c r="QTA54" s="863"/>
      <c r="QTB54" s="863"/>
      <c r="QTC54" s="863"/>
      <c r="QTD54" s="863"/>
      <c r="QTE54" s="863"/>
      <c r="QTF54" s="863"/>
      <c r="QTG54" s="863"/>
      <c r="QTH54" s="863"/>
      <c r="QTI54" s="863"/>
      <c r="QTJ54" s="863"/>
      <c r="QTK54" s="863"/>
      <c r="QTL54" s="863"/>
      <c r="QTM54" s="863"/>
      <c r="QTN54" s="863"/>
      <c r="QTO54" s="863"/>
      <c r="QTP54" s="863"/>
      <c r="QTQ54" s="863"/>
      <c r="QTR54" s="863"/>
      <c r="QTS54" s="863"/>
      <c r="QTT54" s="863"/>
      <c r="QTU54" s="863"/>
      <c r="QTV54" s="863"/>
      <c r="QTW54" s="863"/>
      <c r="QTX54" s="863"/>
      <c r="QTY54" s="863"/>
      <c r="QTZ54" s="863"/>
      <c r="QUA54" s="863"/>
      <c r="QUB54" s="863"/>
      <c r="QUC54" s="863"/>
      <c r="QUD54" s="863"/>
      <c r="QUE54" s="863"/>
      <c r="QUF54" s="863"/>
      <c r="QUG54" s="863"/>
      <c r="QUH54" s="863"/>
      <c r="QUI54" s="863"/>
      <c r="QUJ54" s="863"/>
      <c r="QUK54" s="863"/>
      <c r="QUL54" s="863"/>
      <c r="QUM54" s="863"/>
      <c r="QUN54" s="863"/>
      <c r="QUO54" s="863"/>
      <c r="QUP54" s="863"/>
      <c r="QUQ54" s="863"/>
      <c r="QUR54" s="863"/>
      <c r="QUS54" s="863"/>
      <c r="QUT54" s="863"/>
      <c r="QUU54" s="863"/>
      <c r="QUV54" s="863"/>
      <c r="QUW54" s="863"/>
      <c r="QUX54" s="863"/>
      <c r="QUY54" s="863"/>
      <c r="QUZ54" s="863"/>
      <c r="QVA54" s="863"/>
      <c r="QVB54" s="863"/>
      <c r="QVC54" s="863"/>
      <c r="QVD54" s="863"/>
      <c r="QVE54" s="863"/>
      <c r="QVF54" s="863"/>
      <c r="QVG54" s="863"/>
      <c r="QVH54" s="863"/>
      <c r="QVI54" s="863"/>
      <c r="QVJ54" s="863"/>
      <c r="QVK54" s="863"/>
      <c r="QVL54" s="863"/>
      <c r="QVM54" s="863"/>
      <c r="QVN54" s="863"/>
      <c r="QVO54" s="863"/>
      <c r="QVP54" s="863"/>
      <c r="QVQ54" s="863"/>
      <c r="QVR54" s="863"/>
      <c r="QVS54" s="863"/>
      <c r="QVT54" s="863"/>
      <c r="QVU54" s="863"/>
      <c r="QVV54" s="863"/>
      <c r="QVW54" s="863"/>
      <c r="QVX54" s="863"/>
      <c r="QVY54" s="863"/>
      <c r="QVZ54" s="863"/>
      <c r="QWA54" s="863"/>
      <c r="QWB54" s="863"/>
      <c r="QWC54" s="863"/>
      <c r="QWD54" s="863"/>
      <c r="QWE54" s="863"/>
      <c r="QWF54" s="863"/>
      <c r="QWG54" s="863"/>
      <c r="QWH54" s="863"/>
      <c r="QWI54" s="863"/>
      <c r="QWJ54" s="863"/>
      <c r="QWK54" s="863"/>
      <c r="QWL54" s="863"/>
      <c r="QWM54" s="863"/>
      <c r="QWN54" s="863"/>
      <c r="QWO54" s="863"/>
      <c r="QWP54" s="863"/>
      <c r="QWQ54" s="863"/>
      <c r="QWR54" s="863"/>
      <c r="QWS54" s="863"/>
      <c r="QWT54" s="863"/>
      <c r="QWU54" s="863"/>
      <c r="QWV54" s="863"/>
      <c r="QWW54" s="863"/>
      <c r="QWX54" s="863"/>
      <c r="QWY54" s="863"/>
      <c r="QWZ54" s="863"/>
      <c r="QXA54" s="863"/>
      <c r="QXB54" s="863"/>
      <c r="QXC54" s="863"/>
      <c r="QXD54" s="863"/>
      <c r="QXE54" s="863"/>
      <c r="QXF54" s="863"/>
      <c r="QXG54" s="863"/>
      <c r="QXH54" s="863"/>
      <c r="QXI54" s="863"/>
      <c r="QXJ54" s="863"/>
      <c r="QXK54" s="863"/>
      <c r="QXL54" s="863"/>
      <c r="QXM54" s="863"/>
      <c r="QXN54" s="863"/>
      <c r="QXO54" s="863"/>
      <c r="QXP54" s="863"/>
      <c r="QXQ54" s="863"/>
      <c r="QXR54" s="863"/>
      <c r="QXS54" s="863"/>
      <c r="QXT54" s="863"/>
      <c r="QXU54" s="863"/>
      <c r="QXV54" s="863"/>
      <c r="QXW54" s="863"/>
      <c r="QXX54" s="863"/>
      <c r="QXY54" s="863"/>
      <c r="QXZ54" s="863"/>
      <c r="QYA54" s="863"/>
      <c r="QYB54" s="863"/>
      <c r="QYC54" s="863"/>
      <c r="QYD54" s="863"/>
      <c r="QYE54" s="863"/>
      <c r="QYF54" s="863"/>
      <c r="QYG54" s="863"/>
      <c r="QYH54" s="863"/>
      <c r="QYI54" s="863"/>
      <c r="QYJ54" s="863"/>
      <c r="QYK54" s="863"/>
      <c r="QYL54" s="863"/>
      <c r="QYM54" s="863"/>
      <c r="QYN54" s="863"/>
      <c r="QYO54" s="863"/>
      <c r="QYP54" s="863"/>
      <c r="QYQ54" s="863"/>
      <c r="QYR54" s="863"/>
      <c r="QYS54" s="863"/>
      <c r="QYT54" s="863"/>
      <c r="QYU54" s="863"/>
      <c r="QYV54" s="863"/>
      <c r="QYW54" s="863"/>
      <c r="QYX54" s="863"/>
      <c r="QYY54" s="863"/>
      <c r="QYZ54" s="863"/>
      <c r="QZA54" s="863"/>
      <c r="QZB54" s="863"/>
      <c r="QZC54" s="863"/>
      <c r="QZD54" s="863"/>
      <c r="QZE54" s="863"/>
      <c r="QZF54" s="863"/>
      <c r="QZG54" s="863"/>
      <c r="QZH54" s="863"/>
      <c r="QZI54" s="863"/>
      <c r="QZJ54" s="863"/>
      <c r="QZK54" s="863"/>
      <c r="QZL54" s="863"/>
      <c r="QZM54" s="863"/>
      <c r="QZN54" s="863"/>
      <c r="QZO54" s="863"/>
      <c r="QZP54" s="863"/>
      <c r="QZQ54" s="863"/>
      <c r="QZR54" s="863"/>
      <c r="QZS54" s="863"/>
      <c r="QZT54" s="863"/>
      <c r="QZU54" s="863"/>
      <c r="QZV54" s="863"/>
      <c r="QZW54" s="863"/>
      <c r="QZX54" s="863"/>
      <c r="QZY54" s="863"/>
      <c r="QZZ54" s="863"/>
      <c r="RAA54" s="863"/>
      <c r="RAB54" s="863"/>
      <c r="RAC54" s="863"/>
      <c r="RAD54" s="863"/>
      <c r="RAE54" s="863"/>
      <c r="RAF54" s="863"/>
      <c r="RAG54" s="863"/>
      <c r="RAH54" s="863"/>
      <c r="RAI54" s="863"/>
      <c r="RAJ54" s="863"/>
      <c r="RAK54" s="863"/>
      <c r="RAL54" s="863"/>
      <c r="RAM54" s="863"/>
      <c r="RAN54" s="863"/>
      <c r="RAO54" s="863"/>
      <c r="RAP54" s="863"/>
      <c r="RAQ54" s="863"/>
      <c r="RAR54" s="863"/>
      <c r="RAS54" s="863"/>
      <c r="RAT54" s="863"/>
      <c r="RAU54" s="863"/>
      <c r="RAV54" s="863"/>
      <c r="RAW54" s="863"/>
      <c r="RAX54" s="863"/>
      <c r="RAY54" s="863"/>
      <c r="RAZ54" s="863"/>
      <c r="RBA54" s="863"/>
      <c r="RBB54" s="863"/>
      <c r="RBC54" s="863"/>
      <c r="RBD54" s="863"/>
      <c r="RBE54" s="863"/>
      <c r="RBF54" s="863"/>
      <c r="RBG54" s="863"/>
      <c r="RBH54" s="863"/>
      <c r="RBI54" s="863"/>
      <c r="RBJ54" s="863"/>
      <c r="RBK54" s="863"/>
      <c r="RBL54" s="863"/>
      <c r="RBM54" s="863"/>
      <c r="RBN54" s="863"/>
      <c r="RBO54" s="863"/>
      <c r="RBP54" s="863"/>
      <c r="RBQ54" s="863"/>
      <c r="RBR54" s="863"/>
      <c r="RBS54" s="863"/>
      <c r="RBT54" s="863"/>
      <c r="RBU54" s="863"/>
      <c r="RBV54" s="863"/>
      <c r="RBW54" s="863"/>
      <c r="RBX54" s="863"/>
      <c r="RBY54" s="863"/>
      <c r="RBZ54" s="863"/>
      <c r="RCA54" s="863"/>
      <c r="RCB54" s="863"/>
      <c r="RCC54" s="863"/>
      <c r="RCD54" s="863"/>
      <c r="RCE54" s="863"/>
      <c r="RCF54" s="863"/>
      <c r="RCG54" s="863"/>
      <c r="RCH54" s="863"/>
      <c r="RCI54" s="863"/>
      <c r="RCJ54" s="863"/>
      <c r="RCK54" s="863"/>
      <c r="RCL54" s="863"/>
      <c r="RCM54" s="863"/>
      <c r="RCN54" s="863"/>
      <c r="RCO54" s="863"/>
      <c r="RCP54" s="863"/>
      <c r="RCQ54" s="863"/>
      <c r="RCR54" s="863"/>
      <c r="RCS54" s="863"/>
      <c r="RCT54" s="863"/>
      <c r="RCU54" s="863"/>
      <c r="RCV54" s="863"/>
      <c r="RCW54" s="863"/>
      <c r="RCX54" s="863"/>
      <c r="RCY54" s="863"/>
      <c r="RCZ54" s="863"/>
      <c r="RDA54" s="863"/>
      <c r="RDB54" s="863"/>
      <c r="RDC54" s="863"/>
      <c r="RDD54" s="863"/>
      <c r="RDE54" s="863"/>
      <c r="RDF54" s="863"/>
      <c r="RDG54" s="863"/>
      <c r="RDH54" s="863"/>
      <c r="RDI54" s="863"/>
      <c r="RDJ54" s="863"/>
      <c r="RDK54" s="863"/>
      <c r="RDL54" s="863"/>
      <c r="RDM54" s="863"/>
      <c r="RDN54" s="863"/>
      <c r="RDO54" s="863"/>
      <c r="RDP54" s="863"/>
      <c r="RDQ54" s="863"/>
      <c r="RDR54" s="863"/>
      <c r="RDS54" s="863"/>
      <c r="RDT54" s="863"/>
      <c r="RDU54" s="863"/>
      <c r="RDV54" s="863"/>
      <c r="RDW54" s="863"/>
      <c r="RDX54" s="863"/>
      <c r="RDY54" s="863"/>
      <c r="RDZ54" s="863"/>
      <c r="REA54" s="863"/>
      <c r="REB54" s="863"/>
      <c r="REC54" s="863"/>
      <c r="RED54" s="863"/>
      <c r="REE54" s="863"/>
      <c r="REF54" s="863"/>
      <c r="REG54" s="863"/>
      <c r="REH54" s="863"/>
      <c r="REI54" s="863"/>
      <c r="REJ54" s="863"/>
      <c r="REK54" s="863"/>
      <c r="REL54" s="863"/>
      <c r="REM54" s="863"/>
      <c r="REN54" s="863"/>
      <c r="REO54" s="863"/>
      <c r="REP54" s="863"/>
      <c r="REQ54" s="863"/>
      <c r="RER54" s="863"/>
      <c r="RES54" s="863"/>
      <c r="RET54" s="863"/>
      <c r="REU54" s="863"/>
      <c r="REV54" s="863"/>
      <c r="REW54" s="863"/>
      <c r="REX54" s="863"/>
      <c r="REY54" s="863"/>
      <c r="REZ54" s="863"/>
      <c r="RFA54" s="863"/>
      <c r="RFB54" s="863"/>
      <c r="RFC54" s="863"/>
      <c r="RFD54" s="863"/>
      <c r="RFE54" s="863"/>
      <c r="RFF54" s="863"/>
      <c r="RFG54" s="863"/>
      <c r="RFH54" s="863"/>
      <c r="RFI54" s="863"/>
      <c r="RFJ54" s="863"/>
      <c r="RFK54" s="863"/>
      <c r="RFL54" s="863"/>
      <c r="RFM54" s="863"/>
      <c r="RFN54" s="863"/>
      <c r="RFO54" s="863"/>
      <c r="RFP54" s="863"/>
      <c r="RFQ54" s="863"/>
      <c r="RFR54" s="863"/>
      <c r="RFS54" s="863"/>
      <c r="RFT54" s="863"/>
      <c r="RFU54" s="863"/>
      <c r="RFV54" s="863"/>
      <c r="RFW54" s="863"/>
      <c r="RFX54" s="863"/>
      <c r="RFY54" s="863"/>
      <c r="RFZ54" s="863"/>
      <c r="RGA54" s="863"/>
      <c r="RGB54" s="863"/>
      <c r="RGC54" s="863"/>
      <c r="RGD54" s="863"/>
      <c r="RGE54" s="863"/>
      <c r="RGF54" s="863"/>
      <c r="RGG54" s="863"/>
      <c r="RGH54" s="863"/>
      <c r="RGI54" s="863"/>
      <c r="RGJ54" s="863"/>
      <c r="RGK54" s="863"/>
      <c r="RGL54" s="863"/>
      <c r="RGM54" s="863"/>
      <c r="RGN54" s="863"/>
      <c r="RGO54" s="863"/>
      <c r="RGP54" s="863"/>
      <c r="RGQ54" s="863"/>
      <c r="RGR54" s="863"/>
      <c r="RGS54" s="863"/>
      <c r="RGT54" s="863"/>
      <c r="RGU54" s="863"/>
      <c r="RGV54" s="863"/>
      <c r="RGW54" s="863"/>
      <c r="RGX54" s="863"/>
      <c r="RGY54" s="863"/>
      <c r="RGZ54" s="863"/>
      <c r="RHA54" s="863"/>
      <c r="RHB54" s="863"/>
      <c r="RHC54" s="863"/>
      <c r="RHD54" s="863"/>
      <c r="RHE54" s="863"/>
      <c r="RHF54" s="863"/>
      <c r="RHG54" s="863"/>
      <c r="RHH54" s="863"/>
      <c r="RHI54" s="863"/>
      <c r="RHJ54" s="863"/>
      <c r="RHK54" s="863"/>
      <c r="RHL54" s="863"/>
      <c r="RHM54" s="863"/>
      <c r="RHN54" s="863"/>
      <c r="RHO54" s="863"/>
      <c r="RHP54" s="863"/>
      <c r="RHQ54" s="863"/>
      <c r="RHR54" s="863"/>
      <c r="RHS54" s="863"/>
      <c r="RHT54" s="863"/>
      <c r="RHU54" s="863"/>
      <c r="RHV54" s="863"/>
      <c r="RHW54" s="863"/>
      <c r="RHX54" s="863"/>
      <c r="RHY54" s="863"/>
      <c r="RHZ54" s="863"/>
      <c r="RIA54" s="863"/>
      <c r="RIB54" s="863"/>
      <c r="RIC54" s="863"/>
      <c r="RID54" s="863"/>
      <c r="RIE54" s="863"/>
      <c r="RIF54" s="863"/>
      <c r="RIG54" s="863"/>
      <c r="RIH54" s="863"/>
      <c r="RII54" s="863"/>
      <c r="RIJ54" s="863"/>
      <c r="RIK54" s="863"/>
      <c r="RIL54" s="863"/>
      <c r="RIM54" s="863"/>
      <c r="RIN54" s="863"/>
      <c r="RIO54" s="863"/>
      <c r="RIP54" s="863"/>
      <c r="RIQ54" s="863"/>
      <c r="RIR54" s="863"/>
      <c r="RIS54" s="863"/>
      <c r="RIT54" s="863"/>
      <c r="RIU54" s="863"/>
      <c r="RIV54" s="863"/>
      <c r="RIW54" s="863"/>
      <c r="RIX54" s="863"/>
      <c r="RIY54" s="863"/>
      <c r="RIZ54" s="863"/>
      <c r="RJA54" s="863"/>
      <c r="RJB54" s="863"/>
      <c r="RJC54" s="863"/>
      <c r="RJD54" s="863"/>
      <c r="RJE54" s="863"/>
      <c r="RJF54" s="863"/>
      <c r="RJG54" s="863"/>
      <c r="RJH54" s="863"/>
      <c r="RJI54" s="863"/>
      <c r="RJJ54" s="863"/>
      <c r="RJK54" s="863"/>
      <c r="RJL54" s="863"/>
      <c r="RJM54" s="863"/>
      <c r="RJN54" s="863"/>
      <c r="RJO54" s="863"/>
      <c r="RJP54" s="863"/>
      <c r="RJQ54" s="863"/>
      <c r="RJR54" s="863"/>
      <c r="RJS54" s="863"/>
      <c r="RJT54" s="863"/>
      <c r="RJU54" s="863"/>
      <c r="RJV54" s="863"/>
      <c r="RJW54" s="863"/>
      <c r="RJX54" s="863"/>
      <c r="RJY54" s="863"/>
      <c r="RJZ54" s="863"/>
      <c r="RKA54" s="863"/>
      <c r="RKB54" s="863"/>
      <c r="RKC54" s="863"/>
      <c r="RKD54" s="863"/>
      <c r="RKE54" s="863"/>
      <c r="RKF54" s="863"/>
      <c r="RKG54" s="863"/>
      <c r="RKH54" s="863"/>
      <c r="RKI54" s="863"/>
      <c r="RKJ54" s="863"/>
      <c r="RKK54" s="863"/>
      <c r="RKL54" s="863"/>
      <c r="RKM54" s="863"/>
      <c r="RKN54" s="863"/>
      <c r="RKO54" s="863"/>
      <c r="RKP54" s="863"/>
      <c r="RKQ54" s="863"/>
      <c r="RKR54" s="863"/>
      <c r="RKS54" s="863"/>
      <c r="RKT54" s="863"/>
      <c r="RKU54" s="863"/>
      <c r="RKV54" s="863"/>
      <c r="RKW54" s="863"/>
      <c r="RKX54" s="863"/>
      <c r="RKY54" s="863"/>
      <c r="RKZ54" s="863"/>
      <c r="RLA54" s="863"/>
      <c r="RLB54" s="863"/>
      <c r="RLC54" s="863"/>
      <c r="RLD54" s="863"/>
      <c r="RLE54" s="863"/>
      <c r="RLF54" s="863"/>
      <c r="RLG54" s="863"/>
      <c r="RLH54" s="863"/>
      <c r="RLI54" s="863"/>
      <c r="RLJ54" s="863"/>
      <c r="RLK54" s="863"/>
      <c r="RLL54" s="863"/>
      <c r="RLM54" s="863"/>
      <c r="RLN54" s="863"/>
      <c r="RLO54" s="863"/>
      <c r="RLP54" s="863"/>
      <c r="RLQ54" s="863"/>
      <c r="RLR54" s="863"/>
      <c r="RLS54" s="863"/>
      <c r="RLT54" s="863"/>
      <c r="RLU54" s="863"/>
      <c r="RLV54" s="863"/>
      <c r="RLW54" s="863"/>
      <c r="RLX54" s="863"/>
      <c r="RLY54" s="863"/>
      <c r="RLZ54" s="863"/>
      <c r="RMA54" s="863"/>
      <c r="RMB54" s="863"/>
      <c r="RMC54" s="863"/>
      <c r="RMD54" s="863"/>
      <c r="RME54" s="863"/>
      <c r="RMF54" s="863"/>
      <c r="RMG54" s="863"/>
      <c r="RMH54" s="863"/>
      <c r="RMI54" s="863"/>
      <c r="RMJ54" s="863"/>
      <c r="RMK54" s="863"/>
      <c r="RML54" s="863"/>
      <c r="RMM54" s="863"/>
      <c r="RMN54" s="863"/>
      <c r="RMO54" s="863"/>
      <c r="RMP54" s="863"/>
      <c r="RMQ54" s="863"/>
      <c r="RMR54" s="863"/>
      <c r="RMS54" s="863"/>
      <c r="RMT54" s="863"/>
      <c r="RMU54" s="863"/>
      <c r="RMV54" s="863"/>
      <c r="RMW54" s="863"/>
      <c r="RMX54" s="863"/>
      <c r="RMY54" s="863"/>
      <c r="RMZ54" s="863"/>
      <c r="RNA54" s="863"/>
      <c r="RNB54" s="863"/>
      <c r="RNC54" s="863"/>
      <c r="RND54" s="863"/>
      <c r="RNE54" s="863"/>
      <c r="RNF54" s="863"/>
      <c r="RNG54" s="863"/>
      <c r="RNH54" s="863"/>
      <c r="RNI54" s="863"/>
      <c r="RNJ54" s="863"/>
      <c r="RNK54" s="863"/>
      <c r="RNL54" s="863"/>
      <c r="RNM54" s="863"/>
      <c r="RNN54" s="863"/>
      <c r="RNO54" s="863"/>
      <c r="RNP54" s="863"/>
      <c r="RNQ54" s="863"/>
      <c r="RNR54" s="863"/>
      <c r="RNS54" s="863"/>
      <c r="RNT54" s="863"/>
      <c r="RNU54" s="863"/>
      <c r="RNV54" s="863"/>
      <c r="RNW54" s="863"/>
      <c r="RNX54" s="863"/>
      <c r="RNY54" s="863"/>
      <c r="RNZ54" s="863"/>
      <c r="ROA54" s="863"/>
      <c r="ROB54" s="863"/>
      <c r="ROC54" s="863"/>
      <c r="ROD54" s="863"/>
      <c r="ROE54" s="863"/>
      <c r="ROF54" s="863"/>
      <c r="ROG54" s="863"/>
      <c r="ROH54" s="863"/>
      <c r="ROI54" s="863"/>
      <c r="ROJ54" s="863"/>
      <c r="ROK54" s="863"/>
      <c r="ROL54" s="863"/>
      <c r="ROM54" s="863"/>
      <c r="RON54" s="863"/>
      <c r="ROO54" s="863"/>
      <c r="ROP54" s="863"/>
      <c r="ROQ54" s="863"/>
      <c r="ROR54" s="863"/>
      <c r="ROS54" s="863"/>
      <c r="ROT54" s="863"/>
      <c r="ROU54" s="863"/>
      <c r="ROV54" s="863"/>
      <c r="ROW54" s="863"/>
      <c r="ROX54" s="863"/>
      <c r="ROY54" s="863"/>
      <c r="ROZ54" s="863"/>
      <c r="RPA54" s="863"/>
      <c r="RPB54" s="863"/>
      <c r="RPC54" s="863"/>
      <c r="RPD54" s="863"/>
      <c r="RPE54" s="863"/>
      <c r="RPF54" s="863"/>
      <c r="RPG54" s="863"/>
      <c r="RPH54" s="863"/>
      <c r="RPI54" s="863"/>
      <c r="RPJ54" s="863"/>
      <c r="RPK54" s="863"/>
      <c r="RPL54" s="863"/>
      <c r="RPM54" s="863"/>
      <c r="RPN54" s="863"/>
      <c r="RPO54" s="863"/>
      <c r="RPP54" s="863"/>
      <c r="RPQ54" s="863"/>
      <c r="RPR54" s="863"/>
      <c r="RPS54" s="863"/>
      <c r="RPT54" s="863"/>
      <c r="RPU54" s="863"/>
      <c r="RPV54" s="863"/>
      <c r="RPW54" s="863"/>
      <c r="RPX54" s="863"/>
      <c r="RPY54" s="863"/>
      <c r="RPZ54" s="863"/>
      <c r="RQA54" s="863"/>
      <c r="RQB54" s="863"/>
      <c r="RQC54" s="863"/>
      <c r="RQD54" s="863"/>
      <c r="RQE54" s="863"/>
      <c r="RQF54" s="863"/>
      <c r="RQG54" s="863"/>
      <c r="RQH54" s="863"/>
      <c r="RQI54" s="863"/>
      <c r="RQJ54" s="863"/>
      <c r="RQK54" s="863"/>
      <c r="RQL54" s="863"/>
      <c r="RQM54" s="863"/>
      <c r="RQN54" s="863"/>
      <c r="RQO54" s="863"/>
      <c r="RQP54" s="863"/>
      <c r="RQQ54" s="863"/>
      <c r="RQR54" s="863"/>
      <c r="RQS54" s="863"/>
      <c r="RQT54" s="863"/>
      <c r="RQU54" s="863"/>
      <c r="RQV54" s="863"/>
      <c r="RQW54" s="863"/>
      <c r="RQX54" s="863"/>
      <c r="RQY54" s="863"/>
      <c r="RQZ54" s="863"/>
      <c r="RRA54" s="863"/>
      <c r="RRB54" s="863"/>
      <c r="RRC54" s="863"/>
      <c r="RRD54" s="863"/>
      <c r="RRE54" s="863"/>
      <c r="RRF54" s="863"/>
      <c r="RRG54" s="863"/>
      <c r="RRH54" s="863"/>
      <c r="RRI54" s="863"/>
      <c r="RRJ54" s="863"/>
      <c r="RRK54" s="863"/>
      <c r="RRL54" s="863"/>
      <c r="RRM54" s="863"/>
      <c r="RRN54" s="863"/>
      <c r="RRO54" s="863"/>
      <c r="RRP54" s="863"/>
      <c r="RRQ54" s="863"/>
      <c r="RRR54" s="863"/>
      <c r="RRS54" s="863"/>
      <c r="RRT54" s="863"/>
      <c r="RRU54" s="863"/>
      <c r="RRV54" s="863"/>
      <c r="RRW54" s="863"/>
      <c r="RRX54" s="863"/>
      <c r="RRY54" s="863"/>
      <c r="RRZ54" s="863"/>
      <c r="RSA54" s="863"/>
      <c r="RSB54" s="863"/>
      <c r="RSC54" s="863"/>
      <c r="RSD54" s="863"/>
      <c r="RSE54" s="863"/>
      <c r="RSF54" s="863"/>
      <c r="RSG54" s="863"/>
      <c r="RSH54" s="863"/>
      <c r="RSI54" s="863"/>
      <c r="RSJ54" s="863"/>
      <c r="RSK54" s="863"/>
      <c r="RSL54" s="863"/>
      <c r="RSM54" s="863"/>
      <c r="RSN54" s="863"/>
      <c r="RSO54" s="863"/>
      <c r="RSP54" s="863"/>
      <c r="RSQ54" s="863"/>
      <c r="RSR54" s="863"/>
      <c r="RSS54" s="863"/>
      <c r="RST54" s="863"/>
      <c r="RSU54" s="863"/>
      <c r="RSV54" s="863"/>
      <c r="RSW54" s="863"/>
      <c r="RSX54" s="863"/>
      <c r="RSY54" s="863"/>
      <c r="RSZ54" s="863"/>
      <c r="RTA54" s="863"/>
      <c r="RTB54" s="863"/>
      <c r="RTC54" s="863"/>
      <c r="RTD54" s="863"/>
      <c r="RTE54" s="863"/>
      <c r="RTF54" s="863"/>
      <c r="RTG54" s="863"/>
      <c r="RTH54" s="863"/>
      <c r="RTI54" s="863"/>
      <c r="RTJ54" s="863"/>
      <c r="RTK54" s="863"/>
      <c r="RTL54" s="863"/>
      <c r="RTM54" s="863"/>
      <c r="RTN54" s="863"/>
      <c r="RTO54" s="863"/>
      <c r="RTP54" s="863"/>
      <c r="RTQ54" s="863"/>
      <c r="RTR54" s="863"/>
      <c r="RTS54" s="863"/>
      <c r="RTT54" s="863"/>
      <c r="RTU54" s="863"/>
      <c r="RTV54" s="863"/>
      <c r="RTW54" s="863"/>
      <c r="RTX54" s="863"/>
      <c r="RTY54" s="863"/>
      <c r="RTZ54" s="863"/>
      <c r="RUA54" s="863"/>
      <c r="RUB54" s="863"/>
      <c r="RUC54" s="863"/>
      <c r="RUD54" s="863"/>
      <c r="RUE54" s="863"/>
      <c r="RUF54" s="863"/>
      <c r="RUG54" s="863"/>
      <c r="RUH54" s="863"/>
      <c r="RUI54" s="863"/>
      <c r="RUJ54" s="863"/>
      <c r="RUK54" s="863"/>
      <c r="RUL54" s="863"/>
      <c r="RUM54" s="863"/>
      <c r="RUN54" s="863"/>
      <c r="RUO54" s="863"/>
      <c r="RUP54" s="863"/>
      <c r="RUQ54" s="863"/>
      <c r="RUR54" s="863"/>
      <c r="RUS54" s="863"/>
      <c r="RUT54" s="863"/>
      <c r="RUU54" s="863"/>
      <c r="RUV54" s="863"/>
      <c r="RUW54" s="863"/>
      <c r="RUX54" s="863"/>
      <c r="RUY54" s="863"/>
      <c r="RUZ54" s="863"/>
      <c r="RVA54" s="863"/>
      <c r="RVB54" s="863"/>
      <c r="RVC54" s="863"/>
      <c r="RVD54" s="863"/>
      <c r="RVE54" s="863"/>
      <c r="RVF54" s="863"/>
      <c r="RVG54" s="863"/>
      <c r="RVH54" s="863"/>
      <c r="RVI54" s="863"/>
      <c r="RVJ54" s="863"/>
      <c r="RVK54" s="863"/>
      <c r="RVL54" s="863"/>
      <c r="RVM54" s="863"/>
      <c r="RVN54" s="863"/>
      <c r="RVO54" s="863"/>
      <c r="RVP54" s="863"/>
      <c r="RVQ54" s="863"/>
      <c r="RVR54" s="863"/>
      <c r="RVS54" s="863"/>
      <c r="RVT54" s="863"/>
      <c r="RVU54" s="863"/>
      <c r="RVV54" s="863"/>
      <c r="RVW54" s="863"/>
      <c r="RVX54" s="863"/>
      <c r="RVY54" s="863"/>
      <c r="RVZ54" s="863"/>
      <c r="RWA54" s="863"/>
      <c r="RWB54" s="863"/>
      <c r="RWC54" s="863"/>
      <c r="RWD54" s="863"/>
      <c r="RWE54" s="863"/>
      <c r="RWF54" s="863"/>
      <c r="RWG54" s="863"/>
      <c r="RWH54" s="863"/>
      <c r="RWI54" s="863"/>
      <c r="RWJ54" s="863"/>
      <c r="RWK54" s="863"/>
      <c r="RWL54" s="863"/>
      <c r="RWM54" s="863"/>
      <c r="RWN54" s="863"/>
      <c r="RWO54" s="863"/>
      <c r="RWP54" s="863"/>
      <c r="RWQ54" s="863"/>
      <c r="RWR54" s="863"/>
      <c r="RWS54" s="863"/>
      <c r="RWT54" s="863"/>
      <c r="RWU54" s="863"/>
      <c r="RWV54" s="863"/>
      <c r="RWW54" s="863"/>
      <c r="RWX54" s="863"/>
      <c r="RWY54" s="863"/>
      <c r="RWZ54" s="863"/>
      <c r="RXA54" s="863"/>
      <c r="RXB54" s="863"/>
      <c r="RXC54" s="863"/>
      <c r="RXD54" s="863"/>
      <c r="RXE54" s="863"/>
      <c r="RXF54" s="863"/>
      <c r="RXG54" s="863"/>
      <c r="RXH54" s="863"/>
      <c r="RXI54" s="863"/>
      <c r="RXJ54" s="863"/>
      <c r="RXK54" s="863"/>
      <c r="RXL54" s="863"/>
      <c r="RXM54" s="863"/>
      <c r="RXN54" s="863"/>
      <c r="RXO54" s="863"/>
      <c r="RXP54" s="863"/>
      <c r="RXQ54" s="863"/>
      <c r="RXR54" s="863"/>
      <c r="RXS54" s="863"/>
      <c r="RXT54" s="863"/>
      <c r="RXU54" s="863"/>
      <c r="RXV54" s="863"/>
      <c r="RXW54" s="863"/>
      <c r="RXX54" s="863"/>
      <c r="RXY54" s="863"/>
      <c r="RXZ54" s="863"/>
      <c r="RYA54" s="863"/>
      <c r="RYB54" s="863"/>
      <c r="RYC54" s="863"/>
      <c r="RYD54" s="863"/>
      <c r="RYE54" s="863"/>
      <c r="RYF54" s="863"/>
      <c r="RYG54" s="863"/>
      <c r="RYH54" s="863"/>
      <c r="RYI54" s="863"/>
      <c r="RYJ54" s="863"/>
      <c r="RYK54" s="863"/>
      <c r="RYL54" s="863"/>
      <c r="RYM54" s="863"/>
      <c r="RYN54" s="863"/>
      <c r="RYO54" s="863"/>
      <c r="RYP54" s="863"/>
      <c r="RYQ54" s="863"/>
      <c r="RYR54" s="863"/>
      <c r="RYS54" s="863"/>
      <c r="RYT54" s="863"/>
      <c r="RYU54" s="863"/>
      <c r="RYV54" s="863"/>
      <c r="RYW54" s="863"/>
      <c r="RYX54" s="863"/>
      <c r="RYY54" s="863"/>
      <c r="RYZ54" s="863"/>
      <c r="RZA54" s="863"/>
      <c r="RZB54" s="863"/>
      <c r="RZC54" s="863"/>
      <c r="RZD54" s="863"/>
      <c r="RZE54" s="863"/>
      <c r="RZF54" s="863"/>
      <c r="RZG54" s="863"/>
      <c r="RZH54" s="863"/>
      <c r="RZI54" s="863"/>
      <c r="RZJ54" s="863"/>
      <c r="RZK54" s="863"/>
      <c r="RZL54" s="863"/>
      <c r="RZM54" s="863"/>
      <c r="RZN54" s="863"/>
      <c r="RZO54" s="863"/>
      <c r="RZP54" s="863"/>
      <c r="RZQ54" s="863"/>
      <c r="RZR54" s="863"/>
      <c r="RZS54" s="863"/>
      <c r="RZT54" s="863"/>
      <c r="RZU54" s="863"/>
      <c r="RZV54" s="863"/>
      <c r="RZW54" s="863"/>
      <c r="RZX54" s="863"/>
      <c r="RZY54" s="863"/>
      <c r="RZZ54" s="863"/>
      <c r="SAA54" s="863"/>
      <c r="SAB54" s="863"/>
      <c r="SAC54" s="863"/>
      <c r="SAD54" s="863"/>
      <c r="SAE54" s="863"/>
      <c r="SAF54" s="863"/>
      <c r="SAG54" s="863"/>
      <c r="SAH54" s="863"/>
      <c r="SAI54" s="863"/>
      <c r="SAJ54" s="863"/>
      <c r="SAK54" s="863"/>
      <c r="SAL54" s="863"/>
      <c r="SAM54" s="863"/>
      <c r="SAN54" s="863"/>
      <c r="SAO54" s="863"/>
      <c r="SAP54" s="863"/>
      <c r="SAQ54" s="863"/>
      <c r="SAR54" s="863"/>
      <c r="SAS54" s="863"/>
      <c r="SAT54" s="863"/>
      <c r="SAU54" s="863"/>
      <c r="SAV54" s="863"/>
      <c r="SAW54" s="863"/>
      <c r="SAX54" s="863"/>
      <c r="SAY54" s="863"/>
      <c r="SAZ54" s="863"/>
      <c r="SBA54" s="863"/>
      <c r="SBB54" s="863"/>
      <c r="SBC54" s="863"/>
      <c r="SBD54" s="863"/>
      <c r="SBE54" s="863"/>
      <c r="SBF54" s="863"/>
      <c r="SBG54" s="863"/>
      <c r="SBH54" s="863"/>
      <c r="SBI54" s="863"/>
      <c r="SBJ54" s="863"/>
      <c r="SBK54" s="863"/>
      <c r="SBL54" s="863"/>
      <c r="SBM54" s="863"/>
      <c r="SBN54" s="863"/>
      <c r="SBO54" s="863"/>
      <c r="SBP54" s="863"/>
      <c r="SBQ54" s="863"/>
      <c r="SBR54" s="863"/>
      <c r="SBS54" s="863"/>
      <c r="SBT54" s="863"/>
      <c r="SBU54" s="863"/>
      <c r="SBV54" s="863"/>
      <c r="SBW54" s="863"/>
      <c r="SBX54" s="863"/>
      <c r="SBY54" s="863"/>
      <c r="SBZ54" s="863"/>
      <c r="SCA54" s="863"/>
      <c r="SCB54" s="863"/>
      <c r="SCC54" s="863"/>
      <c r="SCD54" s="863"/>
      <c r="SCE54" s="863"/>
      <c r="SCF54" s="863"/>
      <c r="SCG54" s="863"/>
      <c r="SCH54" s="863"/>
      <c r="SCI54" s="863"/>
      <c r="SCJ54" s="863"/>
      <c r="SCK54" s="863"/>
      <c r="SCL54" s="863"/>
      <c r="SCM54" s="863"/>
      <c r="SCN54" s="863"/>
      <c r="SCO54" s="863"/>
      <c r="SCP54" s="863"/>
      <c r="SCQ54" s="863"/>
      <c r="SCR54" s="863"/>
      <c r="SCS54" s="863"/>
      <c r="SCT54" s="863"/>
      <c r="SCU54" s="863"/>
      <c r="SCV54" s="863"/>
      <c r="SCW54" s="863"/>
      <c r="SCX54" s="863"/>
      <c r="SCY54" s="863"/>
      <c r="SCZ54" s="863"/>
      <c r="SDA54" s="863"/>
      <c r="SDB54" s="863"/>
      <c r="SDC54" s="863"/>
      <c r="SDD54" s="863"/>
      <c r="SDE54" s="863"/>
      <c r="SDF54" s="863"/>
      <c r="SDG54" s="863"/>
      <c r="SDH54" s="863"/>
      <c r="SDI54" s="863"/>
      <c r="SDJ54" s="863"/>
      <c r="SDK54" s="863"/>
      <c r="SDL54" s="863"/>
      <c r="SDM54" s="863"/>
      <c r="SDN54" s="863"/>
      <c r="SDO54" s="863"/>
      <c r="SDP54" s="863"/>
      <c r="SDQ54" s="863"/>
      <c r="SDR54" s="863"/>
      <c r="SDS54" s="863"/>
      <c r="SDT54" s="863"/>
      <c r="SDU54" s="863"/>
      <c r="SDV54" s="863"/>
      <c r="SDW54" s="863"/>
      <c r="SDX54" s="863"/>
      <c r="SDY54" s="863"/>
      <c r="SDZ54" s="863"/>
      <c r="SEA54" s="863"/>
      <c r="SEB54" s="863"/>
      <c r="SEC54" s="863"/>
      <c r="SED54" s="863"/>
      <c r="SEE54" s="863"/>
      <c r="SEF54" s="863"/>
      <c r="SEG54" s="863"/>
      <c r="SEH54" s="863"/>
      <c r="SEI54" s="863"/>
      <c r="SEJ54" s="863"/>
      <c r="SEK54" s="863"/>
      <c r="SEL54" s="863"/>
      <c r="SEM54" s="863"/>
      <c r="SEN54" s="863"/>
      <c r="SEO54" s="863"/>
      <c r="SEP54" s="863"/>
      <c r="SEQ54" s="863"/>
      <c r="SER54" s="863"/>
      <c r="SES54" s="863"/>
      <c r="SET54" s="863"/>
      <c r="SEU54" s="863"/>
      <c r="SEV54" s="863"/>
      <c r="SEW54" s="863"/>
      <c r="SEX54" s="863"/>
      <c r="SEY54" s="863"/>
      <c r="SEZ54" s="863"/>
      <c r="SFA54" s="863"/>
      <c r="SFB54" s="863"/>
      <c r="SFC54" s="863"/>
      <c r="SFD54" s="863"/>
      <c r="SFE54" s="863"/>
      <c r="SFF54" s="863"/>
      <c r="SFG54" s="863"/>
      <c r="SFH54" s="863"/>
      <c r="SFI54" s="863"/>
      <c r="SFJ54" s="863"/>
      <c r="SFK54" s="863"/>
      <c r="SFL54" s="863"/>
      <c r="SFM54" s="863"/>
      <c r="SFN54" s="863"/>
      <c r="SFO54" s="863"/>
      <c r="SFP54" s="863"/>
      <c r="SFQ54" s="863"/>
      <c r="SFR54" s="863"/>
      <c r="SFS54" s="863"/>
      <c r="SFT54" s="863"/>
      <c r="SFU54" s="863"/>
      <c r="SFV54" s="863"/>
      <c r="SFW54" s="863"/>
      <c r="SFX54" s="863"/>
      <c r="SFY54" s="863"/>
      <c r="SFZ54" s="863"/>
      <c r="SGA54" s="863"/>
      <c r="SGB54" s="863"/>
      <c r="SGC54" s="863"/>
      <c r="SGD54" s="863"/>
      <c r="SGE54" s="863"/>
      <c r="SGF54" s="863"/>
      <c r="SGG54" s="863"/>
      <c r="SGH54" s="863"/>
      <c r="SGI54" s="863"/>
      <c r="SGJ54" s="863"/>
      <c r="SGK54" s="863"/>
      <c r="SGL54" s="863"/>
      <c r="SGM54" s="863"/>
      <c r="SGN54" s="863"/>
      <c r="SGO54" s="863"/>
      <c r="SGP54" s="863"/>
      <c r="SGQ54" s="863"/>
      <c r="SGR54" s="863"/>
      <c r="SGS54" s="863"/>
      <c r="SGT54" s="863"/>
      <c r="SGU54" s="863"/>
      <c r="SGV54" s="863"/>
      <c r="SGW54" s="863"/>
      <c r="SGX54" s="863"/>
      <c r="SGY54" s="863"/>
      <c r="SGZ54" s="863"/>
      <c r="SHA54" s="863"/>
      <c r="SHB54" s="863"/>
      <c r="SHC54" s="863"/>
      <c r="SHD54" s="863"/>
      <c r="SHE54" s="863"/>
      <c r="SHF54" s="863"/>
      <c r="SHG54" s="863"/>
      <c r="SHH54" s="863"/>
      <c r="SHI54" s="863"/>
      <c r="SHJ54" s="863"/>
      <c r="SHK54" s="863"/>
      <c r="SHL54" s="863"/>
      <c r="SHM54" s="863"/>
      <c r="SHN54" s="863"/>
      <c r="SHO54" s="863"/>
      <c r="SHP54" s="863"/>
      <c r="SHQ54" s="863"/>
      <c r="SHR54" s="863"/>
      <c r="SHS54" s="863"/>
      <c r="SHT54" s="863"/>
      <c r="SHU54" s="863"/>
      <c r="SHV54" s="863"/>
      <c r="SHW54" s="863"/>
      <c r="SHX54" s="863"/>
      <c r="SHY54" s="863"/>
      <c r="SHZ54" s="863"/>
      <c r="SIA54" s="863"/>
      <c r="SIB54" s="863"/>
      <c r="SIC54" s="863"/>
      <c r="SID54" s="863"/>
      <c r="SIE54" s="863"/>
      <c r="SIF54" s="863"/>
      <c r="SIG54" s="863"/>
      <c r="SIH54" s="863"/>
      <c r="SII54" s="863"/>
      <c r="SIJ54" s="863"/>
      <c r="SIK54" s="863"/>
      <c r="SIL54" s="863"/>
      <c r="SIM54" s="863"/>
      <c r="SIN54" s="863"/>
      <c r="SIO54" s="863"/>
      <c r="SIP54" s="863"/>
      <c r="SIQ54" s="863"/>
      <c r="SIR54" s="863"/>
      <c r="SIS54" s="863"/>
      <c r="SIT54" s="863"/>
      <c r="SIU54" s="863"/>
      <c r="SIV54" s="863"/>
      <c r="SIW54" s="863"/>
      <c r="SIX54" s="863"/>
      <c r="SIY54" s="863"/>
      <c r="SIZ54" s="863"/>
      <c r="SJA54" s="863"/>
      <c r="SJB54" s="863"/>
      <c r="SJC54" s="863"/>
      <c r="SJD54" s="863"/>
      <c r="SJE54" s="863"/>
      <c r="SJF54" s="863"/>
      <c r="SJG54" s="863"/>
      <c r="SJH54" s="863"/>
      <c r="SJI54" s="863"/>
      <c r="SJJ54" s="863"/>
      <c r="SJK54" s="863"/>
      <c r="SJL54" s="863"/>
      <c r="SJM54" s="863"/>
      <c r="SJN54" s="863"/>
      <c r="SJO54" s="863"/>
      <c r="SJP54" s="863"/>
      <c r="SJQ54" s="863"/>
      <c r="SJR54" s="863"/>
      <c r="SJS54" s="863"/>
      <c r="SJT54" s="863"/>
      <c r="SJU54" s="863"/>
      <c r="SJV54" s="863"/>
      <c r="SJW54" s="863"/>
      <c r="SJX54" s="863"/>
      <c r="SJY54" s="863"/>
      <c r="SJZ54" s="863"/>
      <c r="SKA54" s="863"/>
      <c r="SKB54" s="863"/>
      <c r="SKC54" s="863"/>
      <c r="SKD54" s="863"/>
      <c r="SKE54" s="863"/>
      <c r="SKF54" s="863"/>
      <c r="SKG54" s="863"/>
      <c r="SKH54" s="863"/>
      <c r="SKI54" s="863"/>
      <c r="SKJ54" s="863"/>
      <c r="SKK54" s="863"/>
      <c r="SKL54" s="863"/>
      <c r="SKM54" s="863"/>
      <c r="SKN54" s="863"/>
      <c r="SKO54" s="863"/>
      <c r="SKP54" s="863"/>
      <c r="SKQ54" s="863"/>
      <c r="SKR54" s="863"/>
      <c r="SKS54" s="863"/>
      <c r="SKT54" s="863"/>
      <c r="SKU54" s="863"/>
      <c r="SKV54" s="863"/>
      <c r="SKW54" s="863"/>
      <c r="SKX54" s="863"/>
      <c r="SKY54" s="863"/>
      <c r="SKZ54" s="863"/>
      <c r="SLA54" s="863"/>
      <c r="SLB54" s="863"/>
      <c r="SLC54" s="863"/>
      <c r="SLD54" s="863"/>
      <c r="SLE54" s="863"/>
      <c r="SLF54" s="863"/>
      <c r="SLG54" s="863"/>
      <c r="SLH54" s="863"/>
      <c r="SLI54" s="863"/>
      <c r="SLJ54" s="863"/>
      <c r="SLK54" s="863"/>
      <c r="SLL54" s="863"/>
      <c r="SLM54" s="863"/>
      <c r="SLN54" s="863"/>
      <c r="SLO54" s="863"/>
      <c r="SLP54" s="863"/>
      <c r="SLQ54" s="863"/>
      <c r="SLR54" s="863"/>
      <c r="SLS54" s="863"/>
      <c r="SLT54" s="863"/>
      <c r="SLU54" s="863"/>
      <c r="SLV54" s="863"/>
      <c r="SLW54" s="863"/>
      <c r="SLX54" s="863"/>
      <c r="SLY54" s="863"/>
      <c r="SLZ54" s="863"/>
      <c r="SMA54" s="863"/>
      <c r="SMB54" s="863"/>
      <c r="SMC54" s="863"/>
      <c r="SMD54" s="863"/>
      <c r="SME54" s="863"/>
      <c r="SMF54" s="863"/>
      <c r="SMG54" s="863"/>
      <c r="SMH54" s="863"/>
      <c r="SMI54" s="863"/>
      <c r="SMJ54" s="863"/>
      <c r="SMK54" s="863"/>
      <c r="SML54" s="863"/>
      <c r="SMM54" s="863"/>
      <c r="SMN54" s="863"/>
      <c r="SMO54" s="863"/>
      <c r="SMP54" s="863"/>
      <c r="SMQ54" s="863"/>
      <c r="SMR54" s="863"/>
      <c r="SMS54" s="863"/>
      <c r="SMT54" s="863"/>
      <c r="SMU54" s="863"/>
      <c r="SMV54" s="863"/>
      <c r="SMW54" s="863"/>
      <c r="SMX54" s="863"/>
      <c r="SMY54" s="863"/>
      <c r="SMZ54" s="863"/>
      <c r="SNA54" s="863"/>
      <c r="SNB54" s="863"/>
      <c r="SNC54" s="863"/>
      <c r="SND54" s="863"/>
      <c r="SNE54" s="863"/>
      <c r="SNF54" s="863"/>
      <c r="SNG54" s="863"/>
      <c r="SNH54" s="863"/>
      <c r="SNI54" s="863"/>
      <c r="SNJ54" s="863"/>
      <c r="SNK54" s="863"/>
      <c r="SNL54" s="863"/>
      <c r="SNM54" s="863"/>
      <c r="SNN54" s="863"/>
      <c r="SNO54" s="863"/>
      <c r="SNP54" s="863"/>
      <c r="SNQ54" s="863"/>
      <c r="SNR54" s="863"/>
      <c r="SNS54" s="863"/>
      <c r="SNT54" s="863"/>
      <c r="SNU54" s="863"/>
      <c r="SNV54" s="863"/>
      <c r="SNW54" s="863"/>
      <c r="SNX54" s="863"/>
      <c r="SNY54" s="863"/>
      <c r="SNZ54" s="863"/>
      <c r="SOA54" s="863"/>
      <c r="SOB54" s="863"/>
      <c r="SOC54" s="863"/>
      <c r="SOD54" s="863"/>
      <c r="SOE54" s="863"/>
      <c r="SOF54" s="863"/>
      <c r="SOG54" s="863"/>
      <c r="SOH54" s="863"/>
      <c r="SOI54" s="863"/>
      <c r="SOJ54" s="863"/>
      <c r="SOK54" s="863"/>
      <c r="SOL54" s="863"/>
      <c r="SOM54" s="863"/>
      <c r="SON54" s="863"/>
      <c r="SOO54" s="863"/>
      <c r="SOP54" s="863"/>
      <c r="SOQ54" s="863"/>
      <c r="SOR54" s="863"/>
      <c r="SOS54" s="863"/>
      <c r="SOT54" s="863"/>
      <c r="SOU54" s="863"/>
      <c r="SOV54" s="863"/>
      <c r="SOW54" s="863"/>
      <c r="SOX54" s="863"/>
      <c r="SOY54" s="863"/>
      <c r="SOZ54" s="863"/>
      <c r="SPA54" s="863"/>
      <c r="SPB54" s="863"/>
      <c r="SPC54" s="863"/>
      <c r="SPD54" s="863"/>
      <c r="SPE54" s="863"/>
      <c r="SPF54" s="863"/>
      <c r="SPG54" s="863"/>
      <c r="SPH54" s="863"/>
      <c r="SPI54" s="863"/>
      <c r="SPJ54" s="863"/>
      <c r="SPK54" s="863"/>
      <c r="SPL54" s="863"/>
      <c r="SPM54" s="863"/>
      <c r="SPN54" s="863"/>
      <c r="SPO54" s="863"/>
      <c r="SPP54" s="863"/>
      <c r="SPQ54" s="863"/>
      <c r="SPR54" s="863"/>
      <c r="SPS54" s="863"/>
      <c r="SPT54" s="863"/>
      <c r="SPU54" s="863"/>
      <c r="SPV54" s="863"/>
      <c r="SPW54" s="863"/>
      <c r="SPX54" s="863"/>
      <c r="SPY54" s="863"/>
      <c r="SPZ54" s="863"/>
      <c r="SQA54" s="863"/>
      <c r="SQB54" s="863"/>
      <c r="SQC54" s="863"/>
      <c r="SQD54" s="863"/>
      <c r="SQE54" s="863"/>
      <c r="SQF54" s="863"/>
      <c r="SQG54" s="863"/>
      <c r="SQH54" s="863"/>
      <c r="SQI54" s="863"/>
      <c r="SQJ54" s="863"/>
      <c r="SQK54" s="863"/>
      <c r="SQL54" s="863"/>
      <c r="SQM54" s="863"/>
      <c r="SQN54" s="863"/>
      <c r="SQO54" s="863"/>
      <c r="SQP54" s="863"/>
      <c r="SQQ54" s="863"/>
      <c r="SQR54" s="863"/>
      <c r="SQS54" s="863"/>
      <c r="SQT54" s="863"/>
      <c r="SQU54" s="863"/>
      <c r="SQV54" s="863"/>
      <c r="SQW54" s="863"/>
      <c r="SQX54" s="863"/>
      <c r="SQY54" s="863"/>
      <c r="SQZ54" s="863"/>
      <c r="SRA54" s="863"/>
      <c r="SRB54" s="863"/>
      <c r="SRC54" s="863"/>
      <c r="SRD54" s="863"/>
      <c r="SRE54" s="863"/>
      <c r="SRF54" s="863"/>
      <c r="SRG54" s="863"/>
      <c r="SRH54" s="863"/>
      <c r="SRI54" s="863"/>
      <c r="SRJ54" s="863"/>
      <c r="SRK54" s="863"/>
      <c r="SRL54" s="863"/>
      <c r="SRM54" s="863"/>
      <c r="SRN54" s="863"/>
      <c r="SRO54" s="863"/>
      <c r="SRP54" s="863"/>
      <c r="SRQ54" s="863"/>
      <c r="SRR54" s="863"/>
      <c r="SRS54" s="863"/>
      <c r="SRT54" s="863"/>
      <c r="SRU54" s="863"/>
      <c r="SRV54" s="863"/>
      <c r="SRW54" s="863"/>
      <c r="SRX54" s="863"/>
      <c r="SRY54" s="863"/>
      <c r="SRZ54" s="863"/>
      <c r="SSA54" s="863"/>
      <c r="SSB54" s="863"/>
      <c r="SSC54" s="863"/>
      <c r="SSD54" s="863"/>
      <c r="SSE54" s="863"/>
      <c r="SSF54" s="863"/>
      <c r="SSG54" s="863"/>
      <c r="SSH54" s="863"/>
      <c r="SSI54" s="863"/>
      <c r="SSJ54" s="863"/>
      <c r="SSK54" s="863"/>
      <c r="SSL54" s="863"/>
      <c r="SSM54" s="863"/>
      <c r="SSN54" s="863"/>
      <c r="SSO54" s="863"/>
      <c r="SSP54" s="863"/>
      <c r="SSQ54" s="863"/>
      <c r="SSR54" s="863"/>
      <c r="SSS54" s="863"/>
      <c r="SST54" s="863"/>
      <c r="SSU54" s="863"/>
      <c r="SSV54" s="863"/>
      <c r="SSW54" s="863"/>
      <c r="SSX54" s="863"/>
      <c r="SSY54" s="863"/>
      <c r="SSZ54" s="863"/>
      <c r="STA54" s="863"/>
      <c r="STB54" s="863"/>
      <c r="STC54" s="863"/>
      <c r="STD54" s="863"/>
      <c r="STE54" s="863"/>
      <c r="STF54" s="863"/>
      <c r="STG54" s="863"/>
      <c r="STH54" s="863"/>
      <c r="STI54" s="863"/>
      <c r="STJ54" s="863"/>
      <c r="STK54" s="863"/>
      <c r="STL54" s="863"/>
      <c r="STM54" s="863"/>
      <c r="STN54" s="863"/>
      <c r="STO54" s="863"/>
      <c r="STP54" s="863"/>
      <c r="STQ54" s="863"/>
      <c r="STR54" s="863"/>
      <c r="STS54" s="863"/>
      <c r="STT54" s="863"/>
      <c r="STU54" s="863"/>
      <c r="STV54" s="863"/>
      <c r="STW54" s="863"/>
      <c r="STX54" s="863"/>
      <c r="STY54" s="863"/>
      <c r="STZ54" s="863"/>
      <c r="SUA54" s="863"/>
      <c r="SUB54" s="863"/>
      <c r="SUC54" s="863"/>
      <c r="SUD54" s="863"/>
      <c r="SUE54" s="863"/>
      <c r="SUF54" s="863"/>
      <c r="SUG54" s="863"/>
      <c r="SUH54" s="863"/>
      <c r="SUI54" s="863"/>
      <c r="SUJ54" s="863"/>
      <c r="SUK54" s="863"/>
      <c r="SUL54" s="863"/>
      <c r="SUM54" s="863"/>
      <c r="SUN54" s="863"/>
      <c r="SUO54" s="863"/>
      <c r="SUP54" s="863"/>
      <c r="SUQ54" s="863"/>
      <c r="SUR54" s="863"/>
      <c r="SUS54" s="863"/>
      <c r="SUT54" s="863"/>
      <c r="SUU54" s="863"/>
      <c r="SUV54" s="863"/>
      <c r="SUW54" s="863"/>
      <c r="SUX54" s="863"/>
      <c r="SUY54" s="863"/>
      <c r="SUZ54" s="863"/>
      <c r="SVA54" s="863"/>
      <c r="SVB54" s="863"/>
      <c r="SVC54" s="863"/>
      <c r="SVD54" s="863"/>
      <c r="SVE54" s="863"/>
      <c r="SVF54" s="863"/>
      <c r="SVG54" s="863"/>
      <c r="SVH54" s="863"/>
      <c r="SVI54" s="863"/>
      <c r="SVJ54" s="863"/>
      <c r="SVK54" s="863"/>
      <c r="SVL54" s="863"/>
      <c r="SVM54" s="863"/>
      <c r="SVN54" s="863"/>
      <c r="SVO54" s="863"/>
      <c r="SVP54" s="863"/>
      <c r="SVQ54" s="863"/>
      <c r="SVR54" s="863"/>
      <c r="SVS54" s="863"/>
      <c r="SVT54" s="863"/>
      <c r="SVU54" s="863"/>
      <c r="SVV54" s="863"/>
      <c r="SVW54" s="863"/>
      <c r="SVX54" s="863"/>
      <c r="SVY54" s="863"/>
      <c r="SVZ54" s="863"/>
      <c r="SWA54" s="863"/>
      <c r="SWB54" s="863"/>
      <c r="SWC54" s="863"/>
      <c r="SWD54" s="863"/>
      <c r="SWE54" s="863"/>
      <c r="SWF54" s="863"/>
      <c r="SWG54" s="863"/>
      <c r="SWH54" s="863"/>
      <c r="SWI54" s="863"/>
      <c r="SWJ54" s="863"/>
      <c r="SWK54" s="863"/>
      <c r="SWL54" s="863"/>
      <c r="SWM54" s="863"/>
      <c r="SWN54" s="863"/>
      <c r="SWO54" s="863"/>
      <c r="SWP54" s="863"/>
      <c r="SWQ54" s="863"/>
      <c r="SWR54" s="863"/>
      <c r="SWS54" s="863"/>
      <c r="SWT54" s="863"/>
      <c r="SWU54" s="863"/>
      <c r="SWV54" s="863"/>
      <c r="SWW54" s="863"/>
      <c r="SWX54" s="863"/>
      <c r="SWY54" s="863"/>
      <c r="SWZ54" s="863"/>
      <c r="SXA54" s="863"/>
      <c r="SXB54" s="863"/>
      <c r="SXC54" s="863"/>
      <c r="SXD54" s="863"/>
      <c r="SXE54" s="863"/>
      <c r="SXF54" s="863"/>
      <c r="SXG54" s="863"/>
      <c r="SXH54" s="863"/>
      <c r="SXI54" s="863"/>
      <c r="SXJ54" s="863"/>
      <c r="SXK54" s="863"/>
      <c r="SXL54" s="863"/>
      <c r="SXM54" s="863"/>
      <c r="SXN54" s="863"/>
      <c r="SXO54" s="863"/>
      <c r="SXP54" s="863"/>
      <c r="SXQ54" s="863"/>
      <c r="SXR54" s="863"/>
      <c r="SXS54" s="863"/>
      <c r="SXT54" s="863"/>
      <c r="SXU54" s="863"/>
      <c r="SXV54" s="863"/>
      <c r="SXW54" s="863"/>
      <c r="SXX54" s="863"/>
      <c r="SXY54" s="863"/>
      <c r="SXZ54" s="863"/>
      <c r="SYA54" s="863"/>
      <c r="SYB54" s="863"/>
      <c r="SYC54" s="863"/>
      <c r="SYD54" s="863"/>
      <c r="SYE54" s="863"/>
      <c r="SYF54" s="863"/>
      <c r="SYG54" s="863"/>
      <c r="SYH54" s="863"/>
      <c r="SYI54" s="863"/>
      <c r="SYJ54" s="863"/>
      <c r="SYK54" s="863"/>
      <c r="SYL54" s="863"/>
      <c r="SYM54" s="863"/>
      <c r="SYN54" s="863"/>
      <c r="SYO54" s="863"/>
      <c r="SYP54" s="863"/>
      <c r="SYQ54" s="863"/>
      <c r="SYR54" s="863"/>
      <c r="SYS54" s="863"/>
      <c r="SYT54" s="863"/>
      <c r="SYU54" s="863"/>
      <c r="SYV54" s="863"/>
      <c r="SYW54" s="863"/>
      <c r="SYX54" s="863"/>
      <c r="SYY54" s="863"/>
      <c r="SYZ54" s="863"/>
      <c r="SZA54" s="863"/>
      <c r="SZB54" s="863"/>
      <c r="SZC54" s="863"/>
      <c r="SZD54" s="863"/>
      <c r="SZE54" s="863"/>
      <c r="SZF54" s="863"/>
      <c r="SZG54" s="863"/>
      <c r="SZH54" s="863"/>
      <c r="SZI54" s="863"/>
      <c r="SZJ54" s="863"/>
      <c r="SZK54" s="863"/>
      <c r="SZL54" s="863"/>
      <c r="SZM54" s="863"/>
      <c r="SZN54" s="863"/>
      <c r="SZO54" s="863"/>
      <c r="SZP54" s="863"/>
      <c r="SZQ54" s="863"/>
      <c r="SZR54" s="863"/>
      <c r="SZS54" s="863"/>
      <c r="SZT54" s="863"/>
      <c r="SZU54" s="863"/>
      <c r="SZV54" s="863"/>
      <c r="SZW54" s="863"/>
      <c r="SZX54" s="863"/>
      <c r="SZY54" s="863"/>
      <c r="SZZ54" s="863"/>
      <c r="TAA54" s="863"/>
      <c r="TAB54" s="863"/>
      <c r="TAC54" s="863"/>
      <c r="TAD54" s="863"/>
      <c r="TAE54" s="863"/>
      <c r="TAF54" s="863"/>
      <c r="TAG54" s="863"/>
      <c r="TAH54" s="863"/>
      <c r="TAI54" s="863"/>
      <c r="TAJ54" s="863"/>
      <c r="TAK54" s="863"/>
      <c r="TAL54" s="863"/>
      <c r="TAM54" s="863"/>
      <c r="TAN54" s="863"/>
      <c r="TAO54" s="863"/>
      <c r="TAP54" s="863"/>
      <c r="TAQ54" s="863"/>
      <c r="TAR54" s="863"/>
      <c r="TAS54" s="863"/>
      <c r="TAT54" s="863"/>
      <c r="TAU54" s="863"/>
      <c r="TAV54" s="863"/>
      <c r="TAW54" s="863"/>
      <c r="TAX54" s="863"/>
      <c r="TAY54" s="863"/>
      <c r="TAZ54" s="863"/>
      <c r="TBA54" s="863"/>
      <c r="TBB54" s="863"/>
      <c r="TBC54" s="863"/>
      <c r="TBD54" s="863"/>
      <c r="TBE54" s="863"/>
      <c r="TBF54" s="863"/>
      <c r="TBG54" s="863"/>
      <c r="TBH54" s="863"/>
      <c r="TBI54" s="863"/>
      <c r="TBJ54" s="863"/>
      <c r="TBK54" s="863"/>
      <c r="TBL54" s="863"/>
      <c r="TBM54" s="863"/>
      <c r="TBN54" s="863"/>
      <c r="TBO54" s="863"/>
      <c r="TBP54" s="863"/>
      <c r="TBQ54" s="863"/>
      <c r="TBR54" s="863"/>
      <c r="TBS54" s="863"/>
      <c r="TBT54" s="863"/>
      <c r="TBU54" s="863"/>
      <c r="TBV54" s="863"/>
      <c r="TBW54" s="863"/>
      <c r="TBX54" s="863"/>
      <c r="TBY54" s="863"/>
      <c r="TBZ54" s="863"/>
      <c r="TCA54" s="863"/>
      <c r="TCB54" s="863"/>
      <c r="TCC54" s="863"/>
      <c r="TCD54" s="863"/>
      <c r="TCE54" s="863"/>
      <c r="TCF54" s="863"/>
      <c r="TCG54" s="863"/>
      <c r="TCH54" s="863"/>
      <c r="TCI54" s="863"/>
      <c r="TCJ54" s="863"/>
      <c r="TCK54" s="863"/>
      <c r="TCL54" s="863"/>
      <c r="TCM54" s="863"/>
      <c r="TCN54" s="863"/>
      <c r="TCO54" s="863"/>
      <c r="TCP54" s="863"/>
      <c r="TCQ54" s="863"/>
      <c r="TCR54" s="863"/>
      <c r="TCS54" s="863"/>
      <c r="TCT54" s="863"/>
      <c r="TCU54" s="863"/>
      <c r="TCV54" s="863"/>
      <c r="TCW54" s="863"/>
      <c r="TCX54" s="863"/>
      <c r="TCY54" s="863"/>
      <c r="TCZ54" s="863"/>
      <c r="TDA54" s="863"/>
      <c r="TDB54" s="863"/>
      <c r="TDC54" s="863"/>
      <c r="TDD54" s="863"/>
      <c r="TDE54" s="863"/>
      <c r="TDF54" s="863"/>
      <c r="TDG54" s="863"/>
      <c r="TDH54" s="863"/>
      <c r="TDI54" s="863"/>
      <c r="TDJ54" s="863"/>
      <c r="TDK54" s="863"/>
      <c r="TDL54" s="863"/>
      <c r="TDM54" s="863"/>
      <c r="TDN54" s="863"/>
      <c r="TDO54" s="863"/>
      <c r="TDP54" s="863"/>
      <c r="TDQ54" s="863"/>
      <c r="TDR54" s="863"/>
      <c r="TDS54" s="863"/>
      <c r="TDT54" s="863"/>
      <c r="TDU54" s="863"/>
      <c r="TDV54" s="863"/>
      <c r="TDW54" s="863"/>
      <c r="TDX54" s="863"/>
      <c r="TDY54" s="863"/>
      <c r="TDZ54" s="863"/>
      <c r="TEA54" s="863"/>
      <c r="TEB54" s="863"/>
      <c r="TEC54" s="863"/>
      <c r="TED54" s="863"/>
      <c r="TEE54" s="863"/>
      <c r="TEF54" s="863"/>
      <c r="TEG54" s="863"/>
      <c r="TEH54" s="863"/>
      <c r="TEI54" s="863"/>
      <c r="TEJ54" s="863"/>
      <c r="TEK54" s="863"/>
      <c r="TEL54" s="863"/>
      <c r="TEM54" s="863"/>
      <c r="TEN54" s="863"/>
      <c r="TEO54" s="863"/>
      <c r="TEP54" s="863"/>
      <c r="TEQ54" s="863"/>
      <c r="TER54" s="863"/>
      <c r="TES54" s="863"/>
      <c r="TET54" s="863"/>
      <c r="TEU54" s="863"/>
      <c r="TEV54" s="863"/>
      <c r="TEW54" s="863"/>
      <c r="TEX54" s="863"/>
      <c r="TEY54" s="863"/>
      <c r="TEZ54" s="863"/>
      <c r="TFA54" s="863"/>
      <c r="TFB54" s="863"/>
      <c r="TFC54" s="863"/>
      <c r="TFD54" s="863"/>
      <c r="TFE54" s="863"/>
      <c r="TFF54" s="863"/>
      <c r="TFG54" s="863"/>
      <c r="TFH54" s="863"/>
      <c r="TFI54" s="863"/>
      <c r="TFJ54" s="863"/>
      <c r="TFK54" s="863"/>
      <c r="TFL54" s="863"/>
      <c r="TFM54" s="863"/>
      <c r="TFN54" s="863"/>
      <c r="TFO54" s="863"/>
      <c r="TFP54" s="863"/>
      <c r="TFQ54" s="863"/>
      <c r="TFR54" s="863"/>
      <c r="TFS54" s="863"/>
      <c r="TFT54" s="863"/>
      <c r="TFU54" s="863"/>
      <c r="TFV54" s="863"/>
      <c r="TFW54" s="863"/>
      <c r="TFX54" s="863"/>
      <c r="TFY54" s="863"/>
      <c r="TFZ54" s="863"/>
      <c r="TGA54" s="863"/>
      <c r="TGB54" s="863"/>
      <c r="TGC54" s="863"/>
      <c r="TGD54" s="863"/>
      <c r="TGE54" s="863"/>
      <c r="TGF54" s="863"/>
      <c r="TGG54" s="863"/>
      <c r="TGH54" s="863"/>
      <c r="TGI54" s="863"/>
      <c r="TGJ54" s="863"/>
      <c r="TGK54" s="863"/>
      <c r="TGL54" s="863"/>
      <c r="TGM54" s="863"/>
      <c r="TGN54" s="863"/>
      <c r="TGO54" s="863"/>
      <c r="TGP54" s="863"/>
      <c r="TGQ54" s="863"/>
      <c r="TGR54" s="863"/>
      <c r="TGS54" s="863"/>
      <c r="TGT54" s="863"/>
      <c r="TGU54" s="863"/>
      <c r="TGV54" s="863"/>
      <c r="TGW54" s="863"/>
      <c r="TGX54" s="863"/>
      <c r="TGY54" s="863"/>
      <c r="TGZ54" s="863"/>
      <c r="THA54" s="863"/>
      <c r="THB54" s="863"/>
      <c r="THC54" s="863"/>
      <c r="THD54" s="863"/>
      <c r="THE54" s="863"/>
      <c r="THF54" s="863"/>
      <c r="THG54" s="863"/>
      <c r="THH54" s="863"/>
      <c r="THI54" s="863"/>
      <c r="THJ54" s="863"/>
      <c r="THK54" s="863"/>
      <c r="THL54" s="863"/>
      <c r="THM54" s="863"/>
      <c r="THN54" s="863"/>
      <c r="THO54" s="863"/>
      <c r="THP54" s="863"/>
      <c r="THQ54" s="863"/>
      <c r="THR54" s="863"/>
      <c r="THS54" s="863"/>
      <c r="THT54" s="863"/>
      <c r="THU54" s="863"/>
      <c r="THV54" s="863"/>
      <c r="THW54" s="863"/>
      <c r="THX54" s="863"/>
      <c r="THY54" s="863"/>
      <c r="THZ54" s="863"/>
      <c r="TIA54" s="863"/>
      <c r="TIB54" s="863"/>
      <c r="TIC54" s="863"/>
      <c r="TID54" s="863"/>
      <c r="TIE54" s="863"/>
      <c r="TIF54" s="863"/>
      <c r="TIG54" s="863"/>
      <c r="TIH54" s="863"/>
      <c r="TII54" s="863"/>
      <c r="TIJ54" s="863"/>
      <c r="TIK54" s="863"/>
      <c r="TIL54" s="863"/>
      <c r="TIM54" s="863"/>
      <c r="TIN54" s="863"/>
      <c r="TIO54" s="863"/>
      <c r="TIP54" s="863"/>
      <c r="TIQ54" s="863"/>
      <c r="TIR54" s="863"/>
      <c r="TIS54" s="863"/>
      <c r="TIT54" s="863"/>
      <c r="TIU54" s="863"/>
      <c r="TIV54" s="863"/>
      <c r="TIW54" s="863"/>
      <c r="TIX54" s="863"/>
      <c r="TIY54" s="863"/>
      <c r="TIZ54" s="863"/>
      <c r="TJA54" s="863"/>
      <c r="TJB54" s="863"/>
      <c r="TJC54" s="863"/>
      <c r="TJD54" s="863"/>
      <c r="TJE54" s="863"/>
      <c r="TJF54" s="863"/>
      <c r="TJG54" s="863"/>
      <c r="TJH54" s="863"/>
      <c r="TJI54" s="863"/>
      <c r="TJJ54" s="863"/>
      <c r="TJK54" s="863"/>
      <c r="TJL54" s="863"/>
      <c r="TJM54" s="863"/>
      <c r="TJN54" s="863"/>
      <c r="TJO54" s="863"/>
      <c r="TJP54" s="863"/>
      <c r="TJQ54" s="863"/>
      <c r="TJR54" s="863"/>
      <c r="TJS54" s="863"/>
      <c r="TJT54" s="863"/>
      <c r="TJU54" s="863"/>
      <c r="TJV54" s="863"/>
      <c r="TJW54" s="863"/>
      <c r="TJX54" s="863"/>
      <c r="TJY54" s="863"/>
      <c r="TJZ54" s="863"/>
      <c r="TKA54" s="863"/>
      <c r="TKB54" s="863"/>
      <c r="TKC54" s="863"/>
      <c r="TKD54" s="863"/>
      <c r="TKE54" s="863"/>
      <c r="TKF54" s="863"/>
      <c r="TKG54" s="863"/>
      <c r="TKH54" s="863"/>
      <c r="TKI54" s="863"/>
      <c r="TKJ54" s="863"/>
      <c r="TKK54" s="863"/>
      <c r="TKL54" s="863"/>
      <c r="TKM54" s="863"/>
      <c r="TKN54" s="863"/>
      <c r="TKO54" s="863"/>
      <c r="TKP54" s="863"/>
      <c r="TKQ54" s="863"/>
      <c r="TKR54" s="863"/>
      <c r="TKS54" s="863"/>
      <c r="TKT54" s="863"/>
      <c r="TKU54" s="863"/>
      <c r="TKV54" s="863"/>
      <c r="TKW54" s="863"/>
      <c r="TKX54" s="863"/>
      <c r="TKY54" s="863"/>
      <c r="TKZ54" s="863"/>
      <c r="TLA54" s="863"/>
      <c r="TLB54" s="863"/>
      <c r="TLC54" s="863"/>
      <c r="TLD54" s="863"/>
      <c r="TLE54" s="863"/>
      <c r="TLF54" s="863"/>
      <c r="TLG54" s="863"/>
      <c r="TLH54" s="863"/>
      <c r="TLI54" s="863"/>
      <c r="TLJ54" s="863"/>
      <c r="TLK54" s="863"/>
      <c r="TLL54" s="863"/>
      <c r="TLM54" s="863"/>
      <c r="TLN54" s="863"/>
      <c r="TLO54" s="863"/>
      <c r="TLP54" s="863"/>
      <c r="TLQ54" s="863"/>
      <c r="TLR54" s="863"/>
      <c r="TLS54" s="863"/>
      <c r="TLT54" s="863"/>
      <c r="TLU54" s="863"/>
      <c r="TLV54" s="863"/>
      <c r="TLW54" s="863"/>
      <c r="TLX54" s="863"/>
      <c r="TLY54" s="863"/>
      <c r="TLZ54" s="863"/>
      <c r="TMA54" s="863"/>
      <c r="TMB54" s="863"/>
      <c r="TMC54" s="863"/>
      <c r="TMD54" s="863"/>
      <c r="TME54" s="863"/>
      <c r="TMF54" s="863"/>
      <c r="TMG54" s="863"/>
      <c r="TMH54" s="863"/>
      <c r="TMI54" s="863"/>
      <c r="TMJ54" s="863"/>
      <c r="TMK54" s="863"/>
      <c r="TML54" s="863"/>
      <c r="TMM54" s="863"/>
      <c r="TMN54" s="863"/>
      <c r="TMO54" s="863"/>
      <c r="TMP54" s="863"/>
      <c r="TMQ54" s="863"/>
      <c r="TMR54" s="863"/>
      <c r="TMS54" s="863"/>
      <c r="TMT54" s="863"/>
      <c r="TMU54" s="863"/>
      <c r="TMV54" s="863"/>
      <c r="TMW54" s="863"/>
      <c r="TMX54" s="863"/>
      <c r="TMY54" s="863"/>
      <c r="TMZ54" s="863"/>
      <c r="TNA54" s="863"/>
      <c r="TNB54" s="863"/>
      <c r="TNC54" s="863"/>
      <c r="TND54" s="863"/>
      <c r="TNE54" s="863"/>
      <c r="TNF54" s="863"/>
      <c r="TNG54" s="863"/>
      <c r="TNH54" s="863"/>
      <c r="TNI54" s="863"/>
      <c r="TNJ54" s="863"/>
      <c r="TNK54" s="863"/>
      <c r="TNL54" s="863"/>
      <c r="TNM54" s="863"/>
      <c r="TNN54" s="863"/>
      <c r="TNO54" s="863"/>
      <c r="TNP54" s="863"/>
      <c r="TNQ54" s="863"/>
      <c r="TNR54" s="863"/>
      <c r="TNS54" s="863"/>
      <c r="TNT54" s="863"/>
      <c r="TNU54" s="863"/>
      <c r="TNV54" s="863"/>
      <c r="TNW54" s="863"/>
      <c r="TNX54" s="863"/>
      <c r="TNY54" s="863"/>
      <c r="TNZ54" s="863"/>
      <c r="TOA54" s="863"/>
      <c r="TOB54" s="863"/>
      <c r="TOC54" s="863"/>
      <c r="TOD54" s="863"/>
      <c r="TOE54" s="863"/>
      <c r="TOF54" s="863"/>
      <c r="TOG54" s="863"/>
      <c r="TOH54" s="863"/>
      <c r="TOI54" s="863"/>
      <c r="TOJ54" s="863"/>
      <c r="TOK54" s="863"/>
      <c r="TOL54" s="863"/>
      <c r="TOM54" s="863"/>
      <c r="TON54" s="863"/>
      <c r="TOO54" s="863"/>
      <c r="TOP54" s="863"/>
      <c r="TOQ54" s="863"/>
      <c r="TOR54" s="863"/>
      <c r="TOS54" s="863"/>
      <c r="TOT54" s="863"/>
      <c r="TOU54" s="863"/>
      <c r="TOV54" s="863"/>
      <c r="TOW54" s="863"/>
      <c r="TOX54" s="863"/>
      <c r="TOY54" s="863"/>
      <c r="TOZ54" s="863"/>
      <c r="TPA54" s="863"/>
      <c r="TPB54" s="863"/>
      <c r="TPC54" s="863"/>
      <c r="TPD54" s="863"/>
      <c r="TPE54" s="863"/>
      <c r="TPF54" s="863"/>
      <c r="TPG54" s="863"/>
      <c r="TPH54" s="863"/>
      <c r="TPI54" s="863"/>
      <c r="TPJ54" s="863"/>
      <c r="TPK54" s="863"/>
      <c r="TPL54" s="863"/>
      <c r="TPM54" s="863"/>
      <c r="TPN54" s="863"/>
      <c r="TPO54" s="863"/>
      <c r="TPP54" s="863"/>
      <c r="TPQ54" s="863"/>
      <c r="TPR54" s="863"/>
      <c r="TPS54" s="863"/>
      <c r="TPT54" s="863"/>
      <c r="TPU54" s="863"/>
      <c r="TPV54" s="863"/>
      <c r="TPW54" s="863"/>
      <c r="TPX54" s="863"/>
      <c r="TPY54" s="863"/>
      <c r="TPZ54" s="863"/>
      <c r="TQA54" s="863"/>
      <c r="TQB54" s="863"/>
      <c r="TQC54" s="863"/>
      <c r="TQD54" s="863"/>
      <c r="TQE54" s="863"/>
      <c r="TQF54" s="863"/>
      <c r="TQG54" s="863"/>
      <c r="TQH54" s="863"/>
      <c r="TQI54" s="863"/>
      <c r="TQJ54" s="863"/>
      <c r="TQK54" s="863"/>
      <c r="TQL54" s="863"/>
      <c r="TQM54" s="863"/>
      <c r="TQN54" s="863"/>
      <c r="TQO54" s="863"/>
      <c r="TQP54" s="863"/>
      <c r="TQQ54" s="863"/>
      <c r="TQR54" s="863"/>
      <c r="TQS54" s="863"/>
      <c r="TQT54" s="863"/>
      <c r="TQU54" s="863"/>
      <c r="TQV54" s="863"/>
      <c r="TQW54" s="863"/>
      <c r="TQX54" s="863"/>
      <c r="TQY54" s="863"/>
      <c r="TQZ54" s="863"/>
      <c r="TRA54" s="863"/>
      <c r="TRB54" s="863"/>
      <c r="TRC54" s="863"/>
      <c r="TRD54" s="863"/>
      <c r="TRE54" s="863"/>
      <c r="TRF54" s="863"/>
      <c r="TRG54" s="863"/>
      <c r="TRH54" s="863"/>
      <c r="TRI54" s="863"/>
      <c r="TRJ54" s="863"/>
      <c r="TRK54" s="863"/>
      <c r="TRL54" s="863"/>
      <c r="TRM54" s="863"/>
      <c r="TRN54" s="863"/>
      <c r="TRO54" s="863"/>
      <c r="TRP54" s="863"/>
      <c r="TRQ54" s="863"/>
      <c r="TRR54" s="863"/>
      <c r="TRS54" s="863"/>
      <c r="TRT54" s="863"/>
      <c r="TRU54" s="863"/>
      <c r="TRV54" s="863"/>
      <c r="TRW54" s="863"/>
      <c r="TRX54" s="863"/>
      <c r="TRY54" s="863"/>
      <c r="TRZ54" s="863"/>
      <c r="TSA54" s="863"/>
      <c r="TSB54" s="863"/>
      <c r="TSC54" s="863"/>
      <c r="TSD54" s="863"/>
      <c r="TSE54" s="863"/>
      <c r="TSF54" s="863"/>
      <c r="TSG54" s="863"/>
      <c r="TSH54" s="863"/>
      <c r="TSI54" s="863"/>
      <c r="TSJ54" s="863"/>
      <c r="TSK54" s="863"/>
      <c r="TSL54" s="863"/>
      <c r="TSM54" s="863"/>
      <c r="TSN54" s="863"/>
      <c r="TSO54" s="863"/>
      <c r="TSP54" s="863"/>
      <c r="TSQ54" s="863"/>
      <c r="TSR54" s="863"/>
      <c r="TSS54" s="863"/>
      <c r="TST54" s="863"/>
      <c r="TSU54" s="863"/>
      <c r="TSV54" s="863"/>
      <c r="TSW54" s="863"/>
      <c r="TSX54" s="863"/>
      <c r="TSY54" s="863"/>
      <c r="TSZ54" s="863"/>
      <c r="TTA54" s="863"/>
      <c r="TTB54" s="863"/>
      <c r="TTC54" s="863"/>
      <c r="TTD54" s="863"/>
      <c r="TTE54" s="863"/>
      <c r="TTF54" s="863"/>
      <c r="TTG54" s="863"/>
      <c r="TTH54" s="863"/>
      <c r="TTI54" s="863"/>
      <c r="TTJ54" s="863"/>
      <c r="TTK54" s="863"/>
      <c r="TTL54" s="863"/>
      <c r="TTM54" s="863"/>
      <c r="TTN54" s="863"/>
      <c r="TTO54" s="863"/>
      <c r="TTP54" s="863"/>
      <c r="TTQ54" s="863"/>
      <c r="TTR54" s="863"/>
      <c r="TTS54" s="863"/>
      <c r="TTT54" s="863"/>
      <c r="TTU54" s="863"/>
      <c r="TTV54" s="863"/>
      <c r="TTW54" s="863"/>
      <c r="TTX54" s="863"/>
      <c r="TTY54" s="863"/>
      <c r="TTZ54" s="863"/>
      <c r="TUA54" s="863"/>
      <c r="TUB54" s="863"/>
      <c r="TUC54" s="863"/>
      <c r="TUD54" s="863"/>
      <c r="TUE54" s="863"/>
      <c r="TUF54" s="863"/>
      <c r="TUG54" s="863"/>
      <c r="TUH54" s="863"/>
      <c r="TUI54" s="863"/>
      <c r="TUJ54" s="863"/>
      <c r="TUK54" s="863"/>
      <c r="TUL54" s="863"/>
      <c r="TUM54" s="863"/>
      <c r="TUN54" s="863"/>
      <c r="TUO54" s="863"/>
      <c r="TUP54" s="863"/>
      <c r="TUQ54" s="863"/>
      <c r="TUR54" s="863"/>
      <c r="TUS54" s="863"/>
      <c r="TUT54" s="863"/>
      <c r="TUU54" s="863"/>
      <c r="TUV54" s="863"/>
      <c r="TUW54" s="863"/>
      <c r="TUX54" s="863"/>
      <c r="TUY54" s="863"/>
      <c r="TUZ54" s="863"/>
      <c r="TVA54" s="863"/>
      <c r="TVB54" s="863"/>
      <c r="TVC54" s="863"/>
      <c r="TVD54" s="863"/>
      <c r="TVE54" s="863"/>
      <c r="TVF54" s="863"/>
      <c r="TVG54" s="863"/>
      <c r="TVH54" s="863"/>
      <c r="TVI54" s="863"/>
      <c r="TVJ54" s="863"/>
      <c r="TVK54" s="863"/>
      <c r="TVL54" s="863"/>
      <c r="TVM54" s="863"/>
      <c r="TVN54" s="863"/>
      <c r="TVO54" s="863"/>
      <c r="TVP54" s="863"/>
      <c r="TVQ54" s="863"/>
      <c r="TVR54" s="863"/>
      <c r="TVS54" s="863"/>
      <c r="TVT54" s="863"/>
      <c r="TVU54" s="863"/>
      <c r="TVV54" s="863"/>
      <c r="TVW54" s="863"/>
      <c r="TVX54" s="863"/>
      <c r="TVY54" s="863"/>
      <c r="TVZ54" s="863"/>
      <c r="TWA54" s="863"/>
      <c r="TWB54" s="863"/>
      <c r="TWC54" s="863"/>
      <c r="TWD54" s="863"/>
      <c r="TWE54" s="863"/>
      <c r="TWF54" s="863"/>
      <c r="TWG54" s="863"/>
      <c r="TWH54" s="863"/>
      <c r="TWI54" s="863"/>
      <c r="TWJ54" s="863"/>
      <c r="TWK54" s="863"/>
      <c r="TWL54" s="863"/>
      <c r="TWM54" s="863"/>
      <c r="TWN54" s="863"/>
      <c r="TWO54" s="863"/>
      <c r="TWP54" s="863"/>
      <c r="TWQ54" s="863"/>
      <c r="TWR54" s="863"/>
      <c r="TWS54" s="863"/>
      <c r="TWT54" s="863"/>
      <c r="TWU54" s="863"/>
      <c r="TWV54" s="863"/>
      <c r="TWW54" s="863"/>
      <c r="TWX54" s="863"/>
      <c r="TWY54" s="863"/>
      <c r="TWZ54" s="863"/>
      <c r="TXA54" s="863"/>
      <c r="TXB54" s="863"/>
      <c r="TXC54" s="863"/>
      <c r="TXD54" s="863"/>
      <c r="TXE54" s="863"/>
      <c r="TXF54" s="863"/>
      <c r="TXG54" s="863"/>
      <c r="TXH54" s="863"/>
      <c r="TXI54" s="863"/>
      <c r="TXJ54" s="863"/>
      <c r="TXK54" s="863"/>
      <c r="TXL54" s="863"/>
      <c r="TXM54" s="863"/>
      <c r="TXN54" s="863"/>
      <c r="TXO54" s="863"/>
      <c r="TXP54" s="863"/>
      <c r="TXQ54" s="863"/>
      <c r="TXR54" s="863"/>
      <c r="TXS54" s="863"/>
      <c r="TXT54" s="863"/>
      <c r="TXU54" s="863"/>
      <c r="TXV54" s="863"/>
      <c r="TXW54" s="863"/>
      <c r="TXX54" s="863"/>
      <c r="TXY54" s="863"/>
      <c r="TXZ54" s="863"/>
      <c r="TYA54" s="863"/>
      <c r="TYB54" s="863"/>
      <c r="TYC54" s="863"/>
      <c r="TYD54" s="863"/>
      <c r="TYE54" s="863"/>
      <c r="TYF54" s="863"/>
      <c r="TYG54" s="863"/>
      <c r="TYH54" s="863"/>
      <c r="TYI54" s="863"/>
      <c r="TYJ54" s="863"/>
      <c r="TYK54" s="863"/>
      <c r="TYL54" s="863"/>
      <c r="TYM54" s="863"/>
      <c r="TYN54" s="863"/>
      <c r="TYO54" s="863"/>
      <c r="TYP54" s="863"/>
      <c r="TYQ54" s="863"/>
      <c r="TYR54" s="863"/>
      <c r="TYS54" s="863"/>
      <c r="TYT54" s="863"/>
      <c r="TYU54" s="863"/>
      <c r="TYV54" s="863"/>
      <c r="TYW54" s="863"/>
      <c r="TYX54" s="863"/>
      <c r="TYY54" s="863"/>
      <c r="TYZ54" s="863"/>
      <c r="TZA54" s="863"/>
      <c r="TZB54" s="863"/>
      <c r="TZC54" s="863"/>
      <c r="TZD54" s="863"/>
      <c r="TZE54" s="863"/>
      <c r="TZF54" s="863"/>
      <c r="TZG54" s="863"/>
      <c r="TZH54" s="863"/>
      <c r="TZI54" s="863"/>
      <c r="TZJ54" s="863"/>
      <c r="TZK54" s="863"/>
      <c r="TZL54" s="863"/>
      <c r="TZM54" s="863"/>
      <c r="TZN54" s="863"/>
      <c r="TZO54" s="863"/>
      <c r="TZP54" s="863"/>
      <c r="TZQ54" s="863"/>
      <c r="TZR54" s="863"/>
      <c r="TZS54" s="863"/>
      <c r="TZT54" s="863"/>
      <c r="TZU54" s="863"/>
      <c r="TZV54" s="863"/>
      <c r="TZW54" s="863"/>
      <c r="TZX54" s="863"/>
      <c r="TZY54" s="863"/>
      <c r="TZZ54" s="863"/>
      <c r="UAA54" s="863"/>
      <c r="UAB54" s="863"/>
      <c r="UAC54" s="863"/>
      <c r="UAD54" s="863"/>
      <c r="UAE54" s="863"/>
      <c r="UAF54" s="863"/>
      <c r="UAG54" s="863"/>
      <c r="UAH54" s="863"/>
      <c r="UAI54" s="863"/>
      <c r="UAJ54" s="863"/>
      <c r="UAK54" s="863"/>
      <c r="UAL54" s="863"/>
      <c r="UAM54" s="863"/>
      <c r="UAN54" s="863"/>
      <c r="UAO54" s="863"/>
      <c r="UAP54" s="863"/>
      <c r="UAQ54" s="863"/>
      <c r="UAR54" s="863"/>
      <c r="UAS54" s="863"/>
      <c r="UAT54" s="863"/>
      <c r="UAU54" s="863"/>
      <c r="UAV54" s="863"/>
      <c r="UAW54" s="863"/>
      <c r="UAX54" s="863"/>
      <c r="UAY54" s="863"/>
      <c r="UAZ54" s="863"/>
      <c r="UBA54" s="863"/>
      <c r="UBB54" s="863"/>
      <c r="UBC54" s="863"/>
      <c r="UBD54" s="863"/>
      <c r="UBE54" s="863"/>
      <c r="UBF54" s="863"/>
      <c r="UBG54" s="863"/>
      <c r="UBH54" s="863"/>
      <c r="UBI54" s="863"/>
      <c r="UBJ54" s="863"/>
      <c r="UBK54" s="863"/>
      <c r="UBL54" s="863"/>
      <c r="UBM54" s="863"/>
      <c r="UBN54" s="863"/>
      <c r="UBO54" s="863"/>
      <c r="UBP54" s="863"/>
      <c r="UBQ54" s="863"/>
      <c r="UBR54" s="863"/>
      <c r="UBS54" s="863"/>
      <c r="UBT54" s="863"/>
      <c r="UBU54" s="863"/>
      <c r="UBV54" s="863"/>
      <c r="UBW54" s="863"/>
      <c r="UBX54" s="863"/>
      <c r="UBY54" s="863"/>
      <c r="UBZ54" s="863"/>
      <c r="UCA54" s="863"/>
      <c r="UCB54" s="863"/>
      <c r="UCC54" s="863"/>
      <c r="UCD54" s="863"/>
      <c r="UCE54" s="863"/>
      <c r="UCF54" s="863"/>
      <c r="UCG54" s="863"/>
      <c r="UCH54" s="863"/>
      <c r="UCI54" s="863"/>
      <c r="UCJ54" s="863"/>
      <c r="UCK54" s="863"/>
      <c r="UCL54" s="863"/>
      <c r="UCM54" s="863"/>
      <c r="UCN54" s="863"/>
      <c r="UCO54" s="863"/>
      <c r="UCP54" s="863"/>
      <c r="UCQ54" s="863"/>
      <c r="UCR54" s="863"/>
      <c r="UCS54" s="863"/>
      <c r="UCT54" s="863"/>
      <c r="UCU54" s="863"/>
      <c r="UCV54" s="863"/>
      <c r="UCW54" s="863"/>
      <c r="UCX54" s="863"/>
      <c r="UCY54" s="863"/>
      <c r="UCZ54" s="863"/>
      <c r="UDA54" s="863"/>
      <c r="UDB54" s="863"/>
      <c r="UDC54" s="863"/>
      <c r="UDD54" s="863"/>
      <c r="UDE54" s="863"/>
      <c r="UDF54" s="863"/>
      <c r="UDG54" s="863"/>
      <c r="UDH54" s="863"/>
      <c r="UDI54" s="863"/>
      <c r="UDJ54" s="863"/>
      <c r="UDK54" s="863"/>
      <c r="UDL54" s="863"/>
      <c r="UDM54" s="863"/>
      <c r="UDN54" s="863"/>
      <c r="UDO54" s="863"/>
      <c r="UDP54" s="863"/>
      <c r="UDQ54" s="863"/>
      <c r="UDR54" s="863"/>
      <c r="UDS54" s="863"/>
      <c r="UDT54" s="863"/>
      <c r="UDU54" s="863"/>
      <c r="UDV54" s="863"/>
      <c r="UDW54" s="863"/>
      <c r="UDX54" s="863"/>
      <c r="UDY54" s="863"/>
      <c r="UDZ54" s="863"/>
      <c r="UEA54" s="863"/>
      <c r="UEB54" s="863"/>
      <c r="UEC54" s="863"/>
      <c r="UED54" s="863"/>
      <c r="UEE54" s="863"/>
      <c r="UEF54" s="863"/>
      <c r="UEG54" s="863"/>
      <c r="UEH54" s="863"/>
      <c r="UEI54" s="863"/>
      <c r="UEJ54" s="863"/>
      <c r="UEK54" s="863"/>
      <c r="UEL54" s="863"/>
      <c r="UEM54" s="863"/>
      <c r="UEN54" s="863"/>
      <c r="UEO54" s="863"/>
      <c r="UEP54" s="863"/>
      <c r="UEQ54" s="863"/>
      <c r="UER54" s="863"/>
      <c r="UES54" s="863"/>
      <c r="UET54" s="863"/>
      <c r="UEU54" s="863"/>
      <c r="UEV54" s="863"/>
      <c r="UEW54" s="863"/>
      <c r="UEX54" s="863"/>
      <c r="UEY54" s="863"/>
      <c r="UEZ54" s="863"/>
      <c r="UFA54" s="863"/>
      <c r="UFB54" s="863"/>
      <c r="UFC54" s="863"/>
      <c r="UFD54" s="863"/>
      <c r="UFE54" s="863"/>
      <c r="UFF54" s="863"/>
      <c r="UFG54" s="863"/>
      <c r="UFH54" s="863"/>
      <c r="UFI54" s="863"/>
      <c r="UFJ54" s="863"/>
      <c r="UFK54" s="863"/>
      <c r="UFL54" s="863"/>
      <c r="UFM54" s="863"/>
      <c r="UFN54" s="863"/>
      <c r="UFO54" s="863"/>
      <c r="UFP54" s="863"/>
      <c r="UFQ54" s="863"/>
      <c r="UFR54" s="863"/>
      <c r="UFS54" s="863"/>
      <c r="UFT54" s="863"/>
      <c r="UFU54" s="863"/>
      <c r="UFV54" s="863"/>
      <c r="UFW54" s="863"/>
      <c r="UFX54" s="863"/>
      <c r="UFY54" s="863"/>
      <c r="UFZ54" s="863"/>
      <c r="UGA54" s="863"/>
      <c r="UGB54" s="863"/>
      <c r="UGC54" s="863"/>
      <c r="UGD54" s="863"/>
      <c r="UGE54" s="863"/>
      <c r="UGF54" s="863"/>
      <c r="UGG54" s="863"/>
      <c r="UGH54" s="863"/>
      <c r="UGI54" s="863"/>
      <c r="UGJ54" s="863"/>
      <c r="UGK54" s="863"/>
      <c r="UGL54" s="863"/>
      <c r="UGM54" s="863"/>
      <c r="UGN54" s="863"/>
      <c r="UGO54" s="863"/>
      <c r="UGP54" s="863"/>
      <c r="UGQ54" s="863"/>
      <c r="UGR54" s="863"/>
      <c r="UGS54" s="863"/>
      <c r="UGT54" s="863"/>
      <c r="UGU54" s="863"/>
      <c r="UGV54" s="863"/>
      <c r="UGW54" s="863"/>
      <c r="UGX54" s="863"/>
      <c r="UGY54" s="863"/>
      <c r="UGZ54" s="863"/>
      <c r="UHA54" s="863"/>
      <c r="UHB54" s="863"/>
      <c r="UHC54" s="863"/>
      <c r="UHD54" s="863"/>
      <c r="UHE54" s="863"/>
      <c r="UHF54" s="863"/>
      <c r="UHG54" s="863"/>
      <c r="UHH54" s="863"/>
      <c r="UHI54" s="863"/>
      <c r="UHJ54" s="863"/>
      <c r="UHK54" s="863"/>
      <c r="UHL54" s="863"/>
      <c r="UHM54" s="863"/>
      <c r="UHN54" s="863"/>
      <c r="UHO54" s="863"/>
      <c r="UHP54" s="863"/>
      <c r="UHQ54" s="863"/>
      <c r="UHR54" s="863"/>
      <c r="UHS54" s="863"/>
      <c r="UHT54" s="863"/>
      <c r="UHU54" s="863"/>
      <c r="UHV54" s="863"/>
      <c r="UHW54" s="863"/>
      <c r="UHX54" s="863"/>
      <c r="UHY54" s="863"/>
      <c r="UHZ54" s="863"/>
      <c r="UIA54" s="863"/>
      <c r="UIB54" s="863"/>
      <c r="UIC54" s="863"/>
      <c r="UID54" s="863"/>
      <c r="UIE54" s="863"/>
      <c r="UIF54" s="863"/>
      <c r="UIG54" s="863"/>
      <c r="UIH54" s="863"/>
      <c r="UII54" s="863"/>
      <c r="UIJ54" s="863"/>
      <c r="UIK54" s="863"/>
      <c r="UIL54" s="863"/>
      <c r="UIM54" s="863"/>
      <c r="UIN54" s="863"/>
      <c r="UIO54" s="863"/>
      <c r="UIP54" s="863"/>
      <c r="UIQ54" s="863"/>
      <c r="UIR54" s="863"/>
      <c r="UIS54" s="863"/>
      <c r="UIT54" s="863"/>
      <c r="UIU54" s="863"/>
      <c r="UIV54" s="863"/>
      <c r="UIW54" s="863"/>
      <c r="UIX54" s="863"/>
      <c r="UIY54" s="863"/>
      <c r="UIZ54" s="863"/>
      <c r="UJA54" s="863"/>
      <c r="UJB54" s="863"/>
      <c r="UJC54" s="863"/>
      <c r="UJD54" s="863"/>
      <c r="UJE54" s="863"/>
      <c r="UJF54" s="863"/>
      <c r="UJG54" s="863"/>
      <c r="UJH54" s="863"/>
      <c r="UJI54" s="863"/>
      <c r="UJJ54" s="863"/>
      <c r="UJK54" s="863"/>
      <c r="UJL54" s="863"/>
      <c r="UJM54" s="863"/>
      <c r="UJN54" s="863"/>
      <c r="UJO54" s="863"/>
      <c r="UJP54" s="863"/>
      <c r="UJQ54" s="863"/>
      <c r="UJR54" s="863"/>
      <c r="UJS54" s="863"/>
      <c r="UJT54" s="863"/>
      <c r="UJU54" s="863"/>
      <c r="UJV54" s="863"/>
      <c r="UJW54" s="863"/>
      <c r="UJX54" s="863"/>
      <c r="UJY54" s="863"/>
      <c r="UJZ54" s="863"/>
      <c r="UKA54" s="863"/>
      <c r="UKB54" s="863"/>
      <c r="UKC54" s="863"/>
      <c r="UKD54" s="863"/>
      <c r="UKE54" s="863"/>
      <c r="UKF54" s="863"/>
      <c r="UKG54" s="863"/>
      <c r="UKH54" s="863"/>
      <c r="UKI54" s="863"/>
      <c r="UKJ54" s="863"/>
      <c r="UKK54" s="863"/>
      <c r="UKL54" s="863"/>
      <c r="UKM54" s="863"/>
      <c r="UKN54" s="863"/>
      <c r="UKO54" s="863"/>
      <c r="UKP54" s="863"/>
      <c r="UKQ54" s="863"/>
      <c r="UKR54" s="863"/>
      <c r="UKS54" s="863"/>
      <c r="UKT54" s="863"/>
      <c r="UKU54" s="863"/>
      <c r="UKV54" s="863"/>
      <c r="UKW54" s="863"/>
      <c r="UKX54" s="863"/>
      <c r="UKY54" s="863"/>
      <c r="UKZ54" s="863"/>
      <c r="ULA54" s="863"/>
      <c r="ULB54" s="863"/>
      <c r="ULC54" s="863"/>
      <c r="ULD54" s="863"/>
      <c r="ULE54" s="863"/>
      <c r="ULF54" s="863"/>
      <c r="ULG54" s="863"/>
      <c r="ULH54" s="863"/>
      <c r="ULI54" s="863"/>
      <c r="ULJ54" s="863"/>
      <c r="ULK54" s="863"/>
      <c r="ULL54" s="863"/>
      <c r="ULM54" s="863"/>
      <c r="ULN54" s="863"/>
      <c r="ULO54" s="863"/>
      <c r="ULP54" s="863"/>
      <c r="ULQ54" s="863"/>
      <c r="ULR54" s="863"/>
      <c r="ULS54" s="863"/>
      <c r="ULT54" s="863"/>
      <c r="ULU54" s="863"/>
      <c r="ULV54" s="863"/>
      <c r="ULW54" s="863"/>
      <c r="ULX54" s="863"/>
      <c r="ULY54" s="863"/>
      <c r="ULZ54" s="863"/>
      <c r="UMA54" s="863"/>
      <c r="UMB54" s="863"/>
      <c r="UMC54" s="863"/>
      <c r="UMD54" s="863"/>
      <c r="UME54" s="863"/>
      <c r="UMF54" s="863"/>
      <c r="UMG54" s="863"/>
      <c r="UMH54" s="863"/>
      <c r="UMI54" s="863"/>
      <c r="UMJ54" s="863"/>
      <c r="UMK54" s="863"/>
      <c r="UML54" s="863"/>
      <c r="UMM54" s="863"/>
      <c r="UMN54" s="863"/>
      <c r="UMO54" s="863"/>
      <c r="UMP54" s="863"/>
      <c r="UMQ54" s="863"/>
      <c r="UMR54" s="863"/>
      <c r="UMS54" s="863"/>
      <c r="UMT54" s="863"/>
      <c r="UMU54" s="863"/>
      <c r="UMV54" s="863"/>
      <c r="UMW54" s="863"/>
      <c r="UMX54" s="863"/>
      <c r="UMY54" s="863"/>
      <c r="UMZ54" s="863"/>
      <c r="UNA54" s="863"/>
      <c r="UNB54" s="863"/>
      <c r="UNC54" s="863"/>
      <c r="UND54" s="863"/>
      <c r="UNE54" s="863"/>
      <c r="UNF54" s="863"/>
      <c r="UNG54" s="863"/>
      <c r="UNH54" s="863"/>
      <c r="UNI54" s="863"/>
      <c r="UNJ54" s="863"/>
      <c r="UNK54" s="863"/>
      <c r="UNL54" s="863"/>
      <c r="UNM54" s="863"/>
      <c r="UNN54" s="863"/>
      <c r="UNO54" s="863"/>
      <c r="UNP54" s="863"/>
      <c r="UNQ54" s="863"/>
      <c r="UNR54" s="863"/>
      <c r="UNS54" s="863"/>
      <c r="UNT54" s="863"/>
      <c r="UNU54" s="863"/>
      <c r="UNV54" s="863"/>
      <c r="UNW54" s="863"/>
      <c r="UNX54" s="863"/>
      <c r="UNY54" s="863"/>
      <c r="UNZ54" s="863"/>
      <c r="UOA54" s="863"/>
      <c r="UOB54" s="863"/>
      <c r="UOC54" s="863"/>
      <c r="UOD54" s="863"/>
      <c r="UOE54" s="863"/>
      <c r="UOF54" s="863"/>
      <c r="UOG54" s="863"/>
      <c r="UOH54" s="863"/>
      <c r="UOI54" s="863"/>
      <c r="UOJ54" s="863"/>
      <c r="UOK54" s="863"/>
      <c r="UOL54" s="863"/>
      <c r="UOM54" s="863"/>
      <c r="UON54" s="863"/>
      <c r="UOO54" s="863"/>
      <c r="UOP54" s="863"/>
      <c r="UOQ54" s="863"/>
      <c r="UOR54" s="863"/>
      <c r="UOS54" s="863"/>
      <c r="UOT54" s="863"/>
      <c r="UOU54" s="863"/>
      <c r="UOV54" s="863"/>
      <c r="UOW54" s="863"/>
      <c r="UOX54" s="863"/>
      <c r="UOY54" s="863"/>
      <c r="UOZ54" s="863"/>
      <c r="UPA54" s="863"/>
      <c r="UPB54" s="863"/>
      <c r="UPC54" s="863"/>
      <c r="UPD54" s="863"/>
      <c r="UPE54" s="863"/>
      <c r="UPF54" s="863"/>
      <c r="UPG54" s="863"/>
      <c r="UPH54" s="863"/>
      <c r="UPI54" s="863"/>
      <c r="UPJ54" s="863"/>
      <c r="UPK54" s="863"/>
      <c r="UPL54" s="863"/>
      <c r="UPM54" s="863"/>
      <c r="UPN54" s="863"/>
      <c r="UPO54" s="863"/>
      <c r="UPP54" s="863"/>
      <c r="UPQ54" s="863"/>
      <c r="UPR54" s="863"/>
      <c r="UPS54" s="863"/>
      <c r="UPT54" s="863"/>
      <c r="UPU54" s="863"/>
      <c r="UPV54" s="863"/>
      <c r="UPW54" s="863"/>
      <c r="UPX54" s="863"/>
      <c r="UPY54" s="863"/>
      <c r="UPZ54" s="863"/>
      <c r="UQA54" s="863"/>
      <c r="UQB54" s="863"/>
      <c r="UQC54" s="863"/>
      <c r="UQD54" s="863"/>
      <c r="UQE54" s="863"/>
      <c r="UQF54" s="863"/>
      <c r="UQG54" s="863"/>
      <c r="UQH54" s="863"/>
      <c r="UQI54" s="863"/>
      <c r="UQJ54" s="863"/>
      <c r="UQK54" s="863"/>
      <c r="UQL54" s="863"/>
      <c r="UQM54" s="863"/>
      <c r="UQN54" s="863"/>
      <c r="UQO54" s="863"/>
      <c r="UQP54" s="863"/>
      <c r="UQQ54" s="863"/>
      <c r="UQR54" s="863"/>
      <c r="UQS54" s="863"/>
      <c r="UQT54" s="863"/>
      <c r="UQU54" s="863"/>
      <c r="UQV54" s="863"/>
      <c r="UQW54" s="863"/>
      <c r="UQX54" s="863"/>
      <c r="UQY54" s="863"/>
      <c r="UQZ54" s="863"/>
      <c r="URA54" s="863"/>
      <c r="URB54" s="863"/>
      <c r="URC54" s="863"/>
      <c r="URD54" s="863"/>
      <c r="URE54" s="863"/>
      <c r="URF54" s="863"/>
      <c r="URG54" s="863"/>
      <c r="URH54" s="863"/>
      <c r="URI54" s="863"/>
      <c r="URJ54" s="863"/>
      <c r="URK54" s="863"/>
      <c r="URL54" s="863"/>
      <c r="URM54" s="863"/>
      <c r="URN54" s="863"/>
      <c r="URO54" s="863"/>
      <c r="URP54" s="863"/>
      <c r="URQ54" s="863"/>
      <c r="URR54" s="863"/>
      <c r="URS54" s="863"/>
      <c r="URT54" s="863"/>
      <c r="URU54" s="863"/>
      <c r="URV54" s="863"/>
      <c r="URW54" s="863"/>
      <c r="URX54" s="863"/>
      <c r="URY54" s="863"/>
      <c r="URZ54" s="863"/>
      <c r="USA54" s="863"/>
      <c r="USB54" s="863"/>
      <c r="USC54" s="863"/>
      <c r="USD54" s="863"/>
      <c r="USE54" s="863"/>
      <c r="USF54" s="863"/>
      <c r="USG54" s="863"/>
      <c r="USH54" s="863"/>
      <c r="USI54" s="863"/>
      <c r="USJ54" s="863"/>
      <c r="USK54" s="863"/>
      <c r="USL54" s="863"/>
      <c r="USM54" s="863"/>
      <c r="USN54" s="863"/>
      <c r="USO54" s="863"/>
      <c r="USP54" s="863"/>
      <c r="USQ54" s="863"/>
      <c r="USR54" s="863"/>
      <c r="USS54" s="863"/>
      <c r="UST54" s="863"/>
      <c r="USU54" s="863"/>
      <c r="USV54" s="863"/>
      <c r="USW54" s="863"/>
      <c r="USX54" s="863"/>
      <c r="USY54" s="863"/>
      <c r="USZ54" s="863"/>
      <c r="UTA54" s="863"/>
      <c r="UTB54" s="863"/>
      <c r="UTC54" s="863"/>
      <c r="UTD54" s="863"/>
      <c r="UTE54" s="863"/>
      <c r="UTF54" s="863"/>
      <c r="UTG54" s="863"/>
      <c r="UTH54" s="863"/>
      <c r="UTI54" s="863"/>
      <c r="UTJ54" s="863"/>
      <c r="UTK54" s="863"/>
      <c r="UTL54" s="863"/>
      <c r="UTM54" s="863"/>
      <c r="UTN54" s="863"/>
      <c r="UTO54" s="863"/>
      <c r="UTP54" s="863"/>
      <c r="UTQ54" s="863"/>
      <c r="UTR54" s="863"/>
      <c r="UTS54" s="863"/>
      <c r="UTT54" s="863"/>
      <c r="UTU54" s="863"/>
      <c r="UTV54" s="863"/>
      <c r="UTW54" s="863"/>
      <c r="UTX54" s="863"/>
      <c r="UTY54" s="863"/>
      <c r="UTZ54" s="863"/>
      <c r="UUA54" s="863"/>
      <c r="UUB54" s="863"/>
      <c r="UUC54" s="863"/>
      <c r="UUD54" s="863"/>
      <c r="UUE54" s="863"/>
      <c r="UUF54" s="863"/>
      <c r="UUG54" s="863"/>
      <c r="UUH54" s="863"/>
      <c r="UUI54" s="863"/>
      <c r="UUJ54" s="863"/>
      <c r="UUK54" s="863"/>
      <c r="UUL54" s="863"/>
      <c r="UUM54" s="863"/>
      <c r="UUN54" s="863"/>
      <c r="UUO54" s="863"/>
      <c r="UUP54" s="863"/>
      <c r="UUQ54" s="863"/>
      <c r="UUR54" s="863"/>
      <c r="UUS54" s="863"/>
      <c r="UUT54" s="863"/>
      <c r="UUU54" s="863"/>
      <c r="UUV54" s="863"/>
      <c r="UUW54" s="863"/>
      <c r="UUX54" s="863"/>
      <c r="UUY54" s="863"/>
      <c r="UUZ54" s="863"/>
      <c r="UVA54" s="863"/>
      <c r="UVB54" s="863"/>
      <c r="UVC54" s="863"/>
      <c r="UVD54" s="863"/>
      <c r="UVE54" s="863"/>
      <c r="UVF54" s="863"/>
      <c r="UVG54" s="863"/>
      <c r="UVH54" s="863"/>
      <c r="UVI54" s="863"/>
      <c r="UVJ54" s="863"/>
      <c r="UVK54" s="863"/>
      <c r="UVL54" s="863"/>
      <c r="UVM54" s="863"/>
      <c r="UVN54" s="863"/>
      <c r="UVO54" s="863"/>
      <c r="UVP54" s="863"/>
      <c r="UVQ54" s="863"/>
      <c r="UVR54" s="863"/>
      <c r="UVS54" s="863"/>
      <c r="UVT54" s="863"/>
      <c r="UVU54" s="863"/>
      <c r="UVV54" s="863"/>
      <c r="UVW54" s="863"/>
      <c r="UVX54" s="863"/>
      <c r="UVY54" s="863"/>
      <c r="UVZ54" s="863"/>
      <c r="UWA54" s="863"/>
      <c r="UWB54" s="863"/>
      <c r="UWC54" s="863"/>
      <c r="UWD54" s="863"/>
      <c r="UWE54" s="863"/>
      <c r="UWF54" s="863"/>
      <c r="UWG54" s="863"/>
      <c r="UWH54" s="863"/>
      <c r="UWI54" s="863"/>
      <c r="UWJ54" s="863"/>
      <c r="UWK54" s="863"/>
      <c r="UWL54" s="863"/>
      <c r="UWM54" s="863"/>
      <c r="UWN54" s="863"/>
      <c r="UWO54" s="863"/>
      <c r="UWP54" s="863"/>
      <c r="UWQ54" s="863"/>
      <c r="UWR54" s="863"/>
      <c r="UWS54" s="863"/>
      <c r="UWT54" s="863"/>
      <c r="UWU54" s="863"/>
      <c r="UWV54" s="863"/>
      <c r="UWW54" s="863"/>
      <c r="UWX54" s="863"/>
      <c r="UWY54" s="863"/>
      <c r="UWZ54" s="863"/>
      <c r="UXA54" s="863"/>
      <c r="UXB54" s="863"/>
      <c r="UXC54" s="863"/>
      <c r="UXD54" s="863"/>
      <c r="UXE54" s="863"/>
      <c r="UXF54" s="863"/>
      <c r="UXG54" s="863"/>
      <c r="UXH54" s="863"/>
      <c r="UXI54" s="863"/>
      <c r="UXJ54" s="863"/>
      <c r="UXK54" s="863"/>
      <c r="UXL54" s="863"/>
      <c r="UXM54" s="863"/>
      <c r="UXN54" s="863"/>
      <c r="UXO54" s="863"/>
      <c r="UXP54" s="863"/>
      <c r="UXQ54" s="863"/>
      <c r="UXR54" s="863"/>
      <c r="UXS54" s="863"/>
      <c r="UXT54" s="863"/>
      <c r="UXU54" s="863"/>
      <c r="UXV54" s="863"/>
      <c r="UXW54" s="863"/>
      <c r="UXX54" s="863"/>
      <c r="UXY54" s="863"/>
      <c r="UXZ54" s="863"/>
      <c r="UYA54" s="863"/>
      <c r="UYB54" s="863"/>
      <c r="UYC54" s="863"/>
      <c r="UYD54" s="863"/>
      <c r="UYE54" s="863"/>
      <c r="UYF54" s="863"/>
      <c r="UYG54" s="863"/>
      <c r="UYH54" s="863"/>
      <c r="UYI54" s="863"/>
      <c r="UYJ54" s="863"/>
      <c r="UYK54" s="863"/>
      <c r="UYL54" s="863"/>
      <c r="UYM54" s="863"/>
      <c r="UYN54" s="863"/>
      <c r="UYO54" s="863"/>
      <c r="UYP54" s="863"/>
      <c r="UYQ54" s="863"/>
      <c r="UYR54" s="863"/>
      <c r="UYS54" s="863"/>
      <c r="UYT54" s="863"/>
      <c r="UYU54" s="863"/>
      <c r="UYV54" s="863"/>
      <c r="UYW54" s="863"/>
      <c r="UYX54" s="863"/>
      <c r="UYY54" s="863"/>
      <c r="UYZ54" s="863"/>
      <c r="UZA54" s="863"/>
      <c r="UZB54" s="863"/>
      <c r="UZC54" s="863"/>
      <c r="UZD54" s="863"/>
      <c r="UZE54" s="863"/>
      <c r="UZF54" s="863"/>
      <c r="UZG54" s="863"/>
      <c r="UZH54" s="863"/>
      <c r="UZI54" s="863"/>
      <c r="UZJ54" s="863"/>
      <c r="UZK54" s="863"/>
      <c r="UZL54" s="863"/>
      <c r="UZM54" s="863"/>
      <c r="UZN54" s="863"/>
      <c r="UZO54" s="863"/>
      <c r="UZP54" s="863"/>
      <c r="UZQ54" s="863"/>
      <c r="UZR54" s="863"/>
      <c r="UZS54" s="863"/>
      <c r="UZT54" s="863"/>
      <c r="UZU54" s="863"/>
      <c r="UZV54" s="863"/>
      <c r="UZW54" s="863"/>
      <c r="UZX54" s="863"/>
      <c r="UZY54" s="863"/>
      <c r="UZZ54" s="863"/>
      <c r="VAA54" s="863"/>
      <c r="VAB54" s="863"/>
      <c r="VAC54" s="863"/>
      <c r="VAD54" s="863"/>
      <c r="VAE54" s="863"/>
      <c r="VAF54" s="863"/>
      <c r="VAG54" s="863"/>
      <c r="VAH54" s="863"/>
      <c r="VAI54" s="863"/>
      <c r="VAJ54" s="863"/>
      <c r="VAK54" s="863"/>
      <c r="VAL54" s="863"/>
      <c r="VAM54" s="863"/>
      <c r="VAN54" s="863"/>
      <c r="VAO54" s="863"/>
      <c r="VAP54" s="863"/>
      <c r="VAQ54" s="863"/>
      <c r="VAR54" s="863"/>
      <c r="VAS54" s="863"/>
      <c r="VAT54" s="863"/>
      <c r="VAU54" s="863"/>
      <c r="VAV54" s="863"/>
      <c r="VAW54" s="863"/>
      <c r="VAX54" s="863"/>
      <c r="VAY54" s="863"/>
      <c r="VAZ54" s="863"/>
      <c r="VBA54" s="863"/>
      <c r="VBB54" s="863"/>
      <c r="VBC54" s="863"/>
      <c r="VBD54" s="863"/>
      <c r="VBE54" s="863"/>
      <c r="VBF54" s="863"/>
      <c r="VBG54" s="863"/>
      <c r="VBH54" s="863"/>
      <c r="VBI54" s="863"/>
      <c r="VBJ54" s="863"/>
      <c r="VBK54" s="863"/>
      <c r="VBL54" s="863"/>
      <c r="VBM54" s="863"/>
      <c r="VBN54" s="863"/>
      <c r="VBO54" s="863"/>
      <c r="VBP54" s="863"/>
      <c r="VBQ54" s="863"/>
      <c r="VBR54" s="863"/>
      <c r="VBS54" s="863"/>
      <c r="VBT54" s="863"/>
      <c r="VBU54" s="863"/>
      <c r="VBV54" s="863"/>
      <c r="VBW54" s="863"/>
      <c r="VBX54" s="863"/>
      <c r="VBY54" s="863"/>
      <c r="VBZ54" s="863"/>
      <c r="VCA54" s="863"/>
      <c r="VCB54" s="863"/>
      <c r="VCC54" s="863"/>
      <c r="VCD54" s="863"/>
      <c r="VCE54" s="863"/>
      <c r="VCF54" s="863"/>
      <c r="VCG54" s="863"/>
      <c r="VCH54" s="863"/>
      <c r="VCI54" s="863"/>
      <c r="VCJ54" s="863"/>
      <c r="VCK54" s="863"/>
      <c r="VCL54" s="863"/>
      <c r="VCM54" s="863"/>
      <c r="VCN54" s="863"/>
      <c r="VCO54" s="863"/>
      <c r="VCP54" s="863"/>
      <c r="VCQ54" s="863"/>
      <c r="VCR54" s="863"/>
      <c r="VCS54" s="863"/>
      <c r="VCT54" s="863"/>
      <c r="VCU54" s="863"/>
      <c r="VCV54" s="863"/>
      <c r="VCW54" s="863"/>
      <c r="VCX54" s="863"/>
      <c r="VCY54" s="863"/>
      <c r="VCZ54" s="863"/>
      <c r="VDA54" s="863"/>
      <c r="VDB54" s="863"/>
      <c r="VDC54" s="863"/>
      <c r="VDD54" s="863"/>
      <c r="VDE54" s="863"/>
      <c r="VDF54" s="863"/>
      <c r="VDG54" s="863"/>
      <c r="VDH54" s="863"/>
      <c r="VDI54" s="863"/>
      <c r="VDJ54" s="863"/>
      <c r="VDK54" s="863"/>
      <c r="VDL54" s="863"/>
      <c r="VDM54" s="863"/>
      <c r="VDN54" s="863"/>
      <c r="VDO54" s="863"/>
      <c r="VDP54" s="863"/>
      <c r="VDQ54" s="863"/>
      <c r="VDR54" s="863"/>
      <c r="VDS54" s="863"/>
      <c r="VDT54" s="863"/>
      <c r="VDU54" s="863"/>
      <c r="VDV54" s="863"/>
      <c r="VDW54" s="863"/>
      <c r="VDX54" s="863"/>
      <c r="VDY54" s="863"/>
      <c r="VDZ54" s="863"/>
      <c r="VEA54" s="863"/>
      <c r="VEB54" s="863"/>
      <c r="VEC54" s="863"/>
      <c r="VED54" s="863"/>
      <c r="VEE54" s="863"/>
      <c r="VEF54" s="863"/>
      <c r="VEG54" s="863"/>
      <c r="VEH54" s="863"/>
      <c r="VEI54" s="863"/>
      <c r="VEJ54" s="863"/>
      <c r="VEK54" s="863"/>
      <c r="VEL54" s="863"/>
      <c r="VEM54" s="863"/>
      <c r="VEN54" s="863"/>
      <c r="VEO54" s="863"/>
      <c r="VEP54" s="863"/>
      <c r="VEQ54" s="863"/>
      <c r="VER54" s="863"/>
      <c r="VES54" s="863"/>
      <c r="VET54" s="863"/>
      <c r="VEU54" s="863"/>
      <c r="VEV54" s="863"/>
      <c r="VEW54" s="863"/>
      <c r="VEX54" s="863"/>
      <c r="VEY54" s="863"/>
      <c r="VEZ54" s="863"/>
      <c r="VFA54" s="863"/>
      <c r="VFB54" s="863"/>
      <c r="VFC54" s="863"/>
      <c r="VFD54" s="863"/>
      <c r="VFE54" s="863"/>
      <c r="VFF54" s="863"/>
      <c r="VFG54" s="863"/>
      <c r="VFH54" s="863"/>
      <c r="VFI54" s="863"/>
      <c r="VFJ54" s="863"/>
      <c r="VFK54" s="863"/>
      <c r="VFL54" s="863"/>
      <c r="VFM54" s="863"/>
      <c r="VFN54" s="863"/>
      <c r="VFO54" s="863"/>
      <c r="VFP54" s="863"/>
      <c r="VFQ54" s="863"/>
      <c r="VFR54" s="863"/>
      <c r="VFS54" s="863"/>
      <c r="VFT54" s="863"/>
      <c r="VFU54" s="863"/>
      <c r="VFV54" s="863"/>
      <c r="VFW54" s="863"/>
      <c r="VFX54" s="863"/>
      <c r="VFY54" s="863"/>
      <c r="VFZ54" s="863"/>
      <c r="VGA54" s="863"/>
      <c r="VGB54" s="863"/>
      <c r="VGC54" s="863"/>
      <c r="VGD54" s="863"/>
      <c r="VGE54" s="863"/>
      <c r="VGF54" s="863"/>
      <c r="VGG54" s="863"/>
      <c r="VGH54" s="863"/>
      <c r="VGI54" s="863"/>
      <c r="VGJ54" s="863"/>
      <c r="VGK54" s="863"/>
      <c r="VGL54" s="863"/>
      <c r="VGM54" s="863"/>
      <c r="VGN54" s="863"/>
      <c r="VGO54" s="863"/>
      <c r="VGP54" s="863"/>
      <c r="VGQ54" s="863"/>
      <c r="VGR54" s="863"/>
      <c r="VGS54" s="863"/>
      <c r="VGT54" s="863"/>
      <c r="VGU54" s="863"/>
      <c r="VGV54" s="863"/>
      <c r="VGW54" s="863"/>
      <c r="VGX54" s="863"/>
      <c r="VGY54" s="863"/>
      <c r="VGZ54" s="863"/>
      <c r="VHA54" s="863"/>
      <c r="VHB54" s="863"/>
      <c r="VHC54" s="863"/>
      <c r="VHD54" s="863"/>
      <c r="VHE54" s="863"/>
      <c r="VHF54" s="863"/>
      <c r="VHG54" s="863"/>
      <c r="VHH54" s="863"/>
      <c r="VHI54" s="863"/>
      <c r="VHJ54" s="863"/>
      <c r="VHK54" s="863"/>
      <c r="VHL54" s="863"/>
      <c r="VHM54" s="863"/>
      <c r="VHN54" s="863"/>
      <c r="VHO54" s="863"/>
      <c r="VHP54" s="863"/>
      <c r="VHQ54" s="863"/>
      <c r="VHR54" s="863"/>
      <c r="VHS54" s="863"/>
      <c r="VHT54" s="863"/>
      <c r="VHU54" s="863"/>
      <c r="VHV54" s="863"/>
      <c r="VHW54" s="863"/>
      <c r="VHX54" s="863"/>
      <c r="VHY54" s="863"/>
      <c r="VHZ54" s="863"/>
      <c r="VIA54" s="863"/>
      <c r="VIB54" s="863"/>
      <c r="VIC54" s="863"/>
      <c r="VID54" s="863"/>
      <c r="VIE54" s="863"/>
      <c r="VIF54" s="863"/>
      <c r="VIG54" s="863"/>
      <c r="VIH54" s="863"/>
      <c r="VII54" s="863"/>
      <c r="VIJ54" s="863"/>
      <c r="VIK54" s="863"/>
      <c r="VIL54" s="863"/>
      <c r="VIM54" s="863"/>
      <c r="VIN54" s="863"/>
      <c r="VIO54" s="863"/>
      <c r="VIP54" s="863"/>
      <c r="VIQ54" s="863"/>
      <c r="VIR54" s="863"/>
      <c r="VIS54" s="863"/>
      <c r="VIT54" s="863"/>
      <c r="VIU54" s="863"/>
      <c r="VIV54" s="863"/>
      <c r="VIW54" s="863"/>
      <c r="VIX54" s="863"/>
      <c r="VIY54" s="863"/>
      <c r="VIZ54" s="863"/>
      <c r="VJA54" s="863"/>
      <c r="VJB54" s="863"/>
      <c r="VJC54" s="863"/>
      <c r="VJD54" s="863"/>
      <c r="VJE54" s="863"/>
      <c r="VJF54" s="863"/>
      <c r="VJG54" s="863"/>
      <c r="VJH54" s="863"/>
      <c r="VJI54" s="863"/>
      <c r="VJJ54" s="863"/>
      <c r="VJK54" s="863"/>
      <c r="VJL54" s="863"/>
      <c r="VJM54" s="863"/>
      <c r="VJN54" s="863"/>
      <c r="VJO54" s="863"/>
      <c r="VJP54" s="863"/>
      <c r="VJQ54" s="863"/>
      <c r="VJR54" s="863"/>
      <c r="VJS54" s="863"/>
      <c r="VJT54" s="863"/>
      <c r="VJU54" s="863"/>
      <c r="VJV54" s="863"/>
      <c r="VJW54" s="863"/>
      <c r="VJX54" s="863"/>
      <c r="VJY54" s="863"/>
      <c r="VJZ54" s="863"/>
      <c r="VKA54" s="863"/>
      <c r="VKB54" s="863"/>
      <c r="VKC54" s="863"/>
      <c r="VKD54" s="863"/>
      <c r="VKE54" s="863"/>
      <c r="VKF54" s="863"/>
      <c r="VKG54" s="863"/>
      <c r="VKH54" s="863"/>
      <c r="VKI54" s="863"/>
      <c r="VKJ54" s="863"/>
      <c r="VKK54" s="863"/>
      <c r="VKL54" s="863"/>
      <c r="VKM54" s="863"/>
      <c r="VKN54" s="863"/>
      <c r="VKO54" s="863"/>
      <c r="VKP54" s="863"/>
      <c r="VKQ54" s="863"/>
      <c r="VKR54" s="863"/>
      <c r="VKS54" s="863"/>
      <c r="VKT54" s="863"/>
      <c r="VKU54" s="863"/>
      <c r="VKV54" s="863"/>
      <c r="VKW54" s="863"/>
      <c r="VKX54" s="863"/>
      <c r="VKY54" s="863"/>
      <c r="VKZ54" s="863"/>
      <c r="VLA54" s="863"/>
      <c r="VLB54" s="863"/>
      <c r="VLC54" s="863"/>
      <c r="VLD54" s="863"/>
      <c r="VLE54" s="863"/>
      <c r="VLF54" s="863"/>
      <c r="VLG54" s="863"/>
      <c r="VLH54" s="863"/>
      <c r="VLI54" s="863"/>
      <c r="VLJ54" s="863"/>
      <c r="VLK54" s="863"/>
      <c r="VLL54" s="863"/>
      <c r="VLM54" s="863"/>
      <c r="VLN54" s="863"/>
      <c r="VLO54" s="863"/>
      <c r="VLP54" s="863"/>
      <c r="VLQ54" s="863"/>
      <c r="VLR54" s="863"/>
      <c r="VLS54" s="863"/>
      <c r="VLT54" s="863"/>
      <c r="VLU54" s="863"/>
      <c r="VLV54" s="863"/>
      <c r="VLW54" s="863"/>
      <c r="VLX54" s="863"/>
      <c r="VLY54" s="863"/>
      <c r="VLZ54" s="863"/>
      <c r="VMA54" s="863"/>
      <c r="VMB54" s="863"/>
      <c r="VMC54" s="863"/>
      <c r="VMD54" s="863"/>
      <c r="VME54" s="863"/>
      <c r="VMF54" s="863"/>
      <c r="VMG54" s="863"/>
      <c r="VMH54" s="863"/>
      <c r="VMI54" s="863"/>
      <c r="VMJ54" s="863"/>
      <c r="VMK54" s="863"/>
      <c r="VML54" s="863"/>
      <c r="VMM54" s="863"/>
      <c r="VMN54" s="863"/>
      <c r="VMO54" s="863"/>
      <c r="VMP54" s="863"/>
      <c r="VMQ54" s="863"/>
      <c r="VMR54" s="863"/>
      <c r="VMS54" s="863"/>
      <c r="VMT54" s="863"/>
      <c r="VMU54" s="863"/>
      <c r="VMV54" s="863"/>
      <c r="VMW54" s="863"/>
      <c r="VMX54" s="863"/>
      <c r="VMY54" s="863"/>
      <c r="VMZ54" s="863"/>
      <c r="VNA54" s="863"/>
      <c r="VNB54" s="863"/>
      <c r="VNC54" s="863"/>
      <c r="VND54" s="863"/>
      <c r="VNE54" s="863"/>
      <c r="VNF54" s="863"/>
      <c r="VNG54" s="863"/>
      <c r="VNH54" s="863"/>
      <c r="VNI54" s="863"/>
      <c r="VNJ54" s="863"/>
      <c r="VNK54" s="863"/>
      <c r="VNL54" s="863"/>
      <c r="VNM54" s="863"/>
      <c r="VNN54" s="863"/>
      <c r="VNO54" s="863"/>
      <c r="VNP54" s="863"/>
      <c r="VNQ54" s="863"/>
      <c r="VNR54" s="863"/>
      <c r="VNS54" s="863"/>
      <c r="VNT54" s="863"/>
      <c r="VNU54" s="863"/>
      <c r="VNV54" s="863"/>
      <c r="VNW54" s="863"/>
      <c r="VNX54" s="863"/>
      <c r="VNY54" s="863"/>
      <c r="VNZ54" s="863"/>
      <c r="VOA54" s="863"/>
      <c r="VOB54" s="863"/>
      <c r="VOC54" s="863"/>
      <c r="VOD54" s="863"/>
      <c r="VOE54" s="863"/>
      <c r="VOF54" s="863"/>
      <c r="VOG54" s="863"/>
      <c r="VOH54" s="863"/>
      <c r="VOI54" s="863"/>
      <c r="VOJ54" s="863"/>
      <c r="VOK54" s="863"/>
      <c r="VOL54" s="863"/>
      <c r="VOM54" s="863"/>
      <c r="VON54" s="863"/>
      <c r="VOO54" s="863"/>
      <c r="VOP54" s="863"/>
      <c r="VOQ54" s="863"/>
      <c r="VOR54" s="863"/>
      <c r="VOS54" s="863"/>
      <c r="VOT54" s="863"/>
      <c r="VOU54" s="863"/>
      <c r="VOV54" s="863"/>
      <c r="VOW54" s="863"/>
      <c r="VOX54" s="863"/>
      <c r="VOY54" s="863"/>
      <c r="VOZ54" s="863"/>
      <c r="VPA54" s="863"/>
      <c r="VPB54" s="863"/>
      <c r="VPC54" s="863"/>
      <c r="VPD54" s="863"/>
      <c r="VPE54" s="863"/>
      <c r="VPF54" s="863"/>
      <c r="VPG54" s="863"/>
      <c r="VPH54" s="863"/>
      <c r="VPI54" s="863"/>
      <c r="VPJ54" s="863"/>
      <c r="VPK54" s="863"/>
      <c r="VPL54" s="863"/>
      <c r="VPM54" s="863"/>
      <c r="VPN54" s="863"/>
      <c r="VPO54" s="863"/>
      <c r="VPP54" s="863"/>
      <c r="VPQ54" s="863"/>
      <c r="VPR54" s="863"/>
      <c r="VPS54" s="863"/>
      <c r="VPT54" s="863"/>
      <c r="VPU54" s="863"/>
      <c r="VPV54" s="863"/>
      <c r="VPW54" s="863"/>
      <c r="VPX54" s="863"/>
      <c r="VPY54" s="863"/>
      <c r="VPZ54" s="863"/>
      <c r="VQA54" s="863"/>
      <c r="VQB54" s="863"/>
      <c r="VQC54" s="863"/>
      <c r="VQD54" s="863"/>
      <c r="VQE54" s="863"/>
      <c r="VQF54" s="863"/>
      <c r="VQG54" s="863"/>
      <c r="VQH54" s="863"/>
      <c r="VQI54" s="863"/>
      <c r="VQJ54" s="863"/>
      <c r="VQK54" s="863"/>
      <c r="VQL54" s="863"/>
      <c r="VQM54" s="863"/>
      <c r="VQN54" s="863"/>
      <c r="VQO54" s="863"/>
      <c r="VQP54" s="863"/>
      <c r="VQQ54" s="863"/>
      <c r="VQR54" s="863"/>
      <c r="VQS54" s="863"/>
      <c r="VQT54" s="863"/>
      <c r="VQU54" s="863"/>
      <c r="VQV54" s="863"/>
      <c r="VQW54" s="863"/>
      <c r="VQX54" s="863"/>
      <c r="VQY54" s="863"/>
      <c r="VQZ54" s="863"/>
      <c r="VRA54" s="863"/>
      <c r="VRB54" s="863"/>
      <c r="VRC54" s="863"/>
      <c r="VRD54" s="863"/>
      <c r="VRE54" s="863"/>
      <c r="VRF54" s="863"/>
      <c r="VRG54" s="863"/>
      <c r="VRH54" s="863"/>
      <c r="VRI54" s="863"/>
      <c r="VRJ54" s="863"/>
      <c r="VRK54" s="863"/>
      <c r="VRL54" s="863"/>
      <c r="VRM54" s="863"/>
      <c r="VRN54" s="863"/>
      <c r="VRO54" s="863"/>
      <c r="VRP54" s="863"/>
      <c r="VRQ54" s="863"/>
      <c r="VRR54" s="863"/>
      <c r="VRS54" s="863"/>
      <c r="VRT54" s="863"/>
      <c r="VRU54" s="863"/>
      <c r="VRV54" s="863"/>
      <c r="VRW54" s="863"/>
      <c r="VRX54" s="863"/>
      <c r="VRY54" s="863"/>
      <c r="VRZ54" s="863"/>
      <c r="VSA54" s="863"/>
      <c r="VSB54" s="863"/>
      <c r="VSC54" s="863"/>
      <c r="VSD54" s="863"/>
      <c r="VSE54" s="863"/>
      <c r="VSF54" s="863"/>
      <c r="VSG54" s="863"/>
      <c r="VSH54" s="863"/>
      <c r="VSI54" s="863"/>
      <c r="VSJ54" s="863"/>
      <c r="VSK54" s="863"/>
      <c r="VSL54" s="863"/>
      <c r="VSM54" s="863"/>
      <c r="VSN54" s="863"/>
      <c r="VSO54" s="863"/>
      <c r="VSP54" s="863"/>
      <c r="VSQ54" s="863"/>
      <c r="VSR54" s="863"/>
      <c r="VSS54" s="863"/>
      <c r="VST54" s="863"/>
      <c r="VSU54" s="863"/>
      <c r="VSV54" s="863"/>
      <c r="VSW54" s="863"/>
      <c r="VSX54" s="863"/>
      <c r="VSY54" s="863"/>
      <c r="VSZ54" s="863"/>
      <c r="VTA54" s="863"/>
      <c r="VTB54" s="863"/>
      <c r="VTC54" s="863"/>
      <c r="VTD54" s="863"/>
      <c r="VTE54" s="863"/>
      <c r="VTF54" s="863"/>
      <c r="VTG54" s="863"/>
      <c r="VTH54" s="863"/>
      <c r="VTI54" s="863"/>
      <c r="VTJ54" s="863"/>
      <c r="VTK54" s="863"/>
      <c r="VTL54" s="863"/>
      <c r="VTM54" s="863"/>
      <c r="VTN54" s="863"/>
      <c r="VTO54" s="863"/>
      <c r="VTP54" s="863"/>
      <c r="VTQ54" s="863"/>
      <c r="VTR54" s="863"/>
      <c r="VTS54" s="863"/>
      <c r="VTT54" s="863"/>
      <c r="VTU54" s="863"/>
      <c r="VTV54" s="863"/>
      <c r="VTW54" s="863"/>
      <c r="VTX54" s="863"/>
      <c r="VTY54" s="863"/>
      <c r="VTZ54" s="863"/>
      <c r="VUA54" s="863"/>
      <c r="VUB54" s="863"/>
      <c r="VUC54" s="863"/>
      <c r="VUD54" s="863"/>
      <c r="VUE54" s="863"/>
      <c r="VUF54" s="863"/>
      <c r="VUG54" s="863"/>
      <c r="VUH54" s="863"/>
      <c r="VUI54" s="863"/>
      <c r="VUJ54" s="863"/>
      <c r="VUK54" s="863"/>
      <c r="VUL54" s="863"/>
      <c r="VUM54" s="863"/>
      <c r="VUN54" s="863"/>
      <c r="VUO54" s="863"/>
      <c r="VUP54" s="863"/>
      <c r="VUQ54" s="863"/>
      <c r="VUR54" s="863"/>
      <c r="VUS54" s="863"/>
      <c r="VUT54" s="863"/>
      <c r="VUU54" s="863"/>
      <c r="VUV54" s="863"/>
      <c r="VUW54" s="863"/>
      <c r="VUX54" s="863"/>
      <c r="VUY54" s="863"/>
      <c r="VUZ54" s="863"/>
      <c r="VVA54" s="863"/>
      <c r="VVB54" s="863"/>
      <c r="VVC54" s="863"/>
      <c r="VVD54" s="863"/>
      <c r="VVE54" s="863"/>
      <c r="VVF54" s="863"/>
      <c r="VVG54" s="863"/>
      <c r="VVH54" s="863"/>
      <c r="VVI54" s="863"/>
      <c r="VVJ54" s="863"/>
      <c r="VVK54" s="863"/>
      <c r="VVL54" s="863"/>
      <c r="VVM54" s="863"/>
      <c r="VVN54" s="863"/>
      <c r="VVO54" s="863"/>
      <c r="VVP54" s="863"/>
      <c r="VVQ54" s="863"/>
      <c r="VVR54" s="863"/>
      <c r="VVS54" s="863"/>
      <c r="VVT54" s="863"/>
      <c r="VVU54" s="863"/>
      <c r="VVV54" s="863"/>
      <c r="VVW54" s="863"/>
      <c r="VVX54" s="863"/>
      <c r="VVY54" s="863"/>
      <c r="VVZ54" s="863"/>
      <c r="VWA54" s="863"/>
      <c r="VWB54" s="863"/>
      <c r="VWC54" s="863"/>
      <c r="VWD54" s="863"/>
      <c r="VWE54" s="863"/>
      <c r="VWF54" s="863"/>
      <c r="VWG54" s="863"/>
      <c r="VWH54" s="863"/>
      <c r="VWI54" s="863"/>
      <c r="VWJ54" s="863"/>
      <c r="VWK54" s="863"/>
      <c r="VWL54" s="863"/>
      <c r="VWM54" s="863"/>
      <c r="VWN54" s="863"/>
      <c r="VWO54" s="863"/>
      <c r="VWP54" s="863"/>
      <c r="VWQ54" s="863"/>
      <c r="VWR54" s="863"/>
      <c r="VWS54" s="863"/>
      <c r="VWT54" s="863"/>
      <c r="VWU54" s="863"/>
      <c r="VWV54" s="863"/>
      <c r="VWW54" s="863"/>
      <c r="VWX54" s="863"/>
      <c r="VWY54" s="863"/>
      <c r="VWZ54" s="863"/>
      <c r="VXA54" s="863"/>
      <c r="VXB54" s="863"/>
      <c r="VXC54" s="863"/>
      <c r="VXD54" s="863"/>
      <c r="VXE54" s="863"/>
      <c r="VXF54" s="863"/>
      <c r="VXG54" s="863"/>
      <c r="VXH54" s="863"/>
      <c r="VXI54" s="863"/>
      <c r="VXJ54" s="863"/>
      <c r="VXK54" s="863"/>
      <c r="VXL54" s="863"/>
      <c r="VXM54" s="863"/>
      <c r="VXN54" s="863"/>
      <c r="VXO54" s="863"/>
      <c r="VXP54" s="863"/>
      <c r="VXQ54" s="863"/>
      <c r="VXR54" s="863"/>
      <c r="VXS54" s="863"/>
      <c r="VXT54" s="863"/>
      <c r="VXU54" s="863"/>
      <c r="VXV54" s="863"/>
      <c r="VXW54" s="863"/>
      <c r="VXX54" s="863"/>
      <c r="VXY54" s="863"/>
      <c r="VXZ54" s="863"/>
      <c r="VYA54" s="863"/>
      <c r="VYB54" s="863"/>
      <c r="VYC54" s="863"/>
      <c r="VYD54" s="863"/>
      <c r="VYE54" s="863"/>
      <c r="VYF54" s="863"/>
      <c r="VYG54" s="863"/>
      <c r="VYH54" s="863"/>
      <c r="VYI54" s="863"/>
      <c r="VYJ54" s="863"/>
      <c r="VYK54" s="863"/>
      <c r="VYL54" s="863"/>
      <c r="VYM54" s="863"/>
      <c r="VYN54" s="863"/>
      <c r="VYO54" s="863"/>
      <c r="VYP54" s="863"/>
      <c r="VYQ54" s="863"/>
      <c r="VYR54" s="863"/>
      <c r="VYS54" s="863"/>
      <c r="VYT54" s="863"/>
      <c r="VYU54" s="863"/>
      <c r="VYV54" s="863"/>
      <c r="VYW54" s="863"/>
      <c r="VYX54" s="863"/>
      <c r="VYY54" s="863"/>
      <c r="VYZ54" s="863"/>
      <c r="VZA54" s="863"/>
      <c r="VZB54" s="863"/>
      <c r="VZC54" s="863"/>
      <c r="VZD54" s="863"/>
      <c r="VZE54" s="863"/>
      <c r="VZF54" s="863"/>
      <c r="VZG54" s="863"/>
      <c r="VZH54" s="863"/>
      <c r="VZI54" s="863"/>
      <c r="VZJ54" s="863"/>
      <c r="VZK54" s="863"/>
      <c r="VZL54" s="863"/>
      <c r="VZM54" s="863"/>
      <c r="VZN54" s="863"/>
      <c r="VZO54" s="863"/>
      <c r="VZP54" s="863"/>
      <c r="VZQ54" s="863"/>
      <c r="VZR54" s="863"/>
      <c r="VZS54" s="863"/>
      <c r="VZT54" s="863"/>
      <c r="VZU54" s="863"/>
      <c r="VZV54" s="863"/>
      <c r="VZW54" s="863"/>
      <c r="VZX54" s="863"/>
      <c r="VZY54" s="863"/>
      <c r="VZZ54" s="863"/>
      <c r="WAA54" s="863"/>
      <c r="WAB54" s="863"/>
      <c r="WAC54" s="863"/>
      <c r="WAD54" s="863"/>
      <c r="WAE54" s="863"/>
      <c r="WAF54" s="863"/>
      <c r="WAG54" s="863"/>
      <c r="WAH54" s="863"/>
      <c r="WAI54" s="863"/>
      <c r="WAJ54" s="863"/>
      <c r="WAK54" s="863"/>
      <c r="WAL54" s="863"/>
      <c r="WAM54" s="863"/>
      <c r="WAN54" s="863"/>
      <c r="WAO54" s="863"/>
      <c r="WAP54" s="863"/>
      <c r="WAQ54" s="863"/>
      <c r="WAR54" s="863"/>
      <c r="WAS54" s="863"/>
      <c r="WAT54" s="863"/>
      <c r="WAU54" s="863"/>
      <c r="WAV54" s="863"/>
      <c r="WAW54" s="863"/>
      <c r="WAX54" s="863"/>
      <c r="WAY54" s="863"/>
      <c r="WAZ54" s="863"/>
      <c r="WBA54" s="863"/>
      <c r="WBB54" s="863"/>
      <c r="WBC54" s="863"/>
      <c r="WBD54" s="863"/>
      <c r="WBE54" s="863"/>
      <c r="WBF54" s="863"/>
      <c r="WBG54" s="863"/>
      <c r="WBH54" s="863"/>
      <c r="WBI54" s="863"/>
      <c r="WBJ54" s="863"/>
      <c r="WBK54" s="863"/>
      <c r="WBL54" s="863"/>
      <c r="WBM54" s="863"/>
      <c r="WBN54" s="863"/>
      <c r="WBO54" s="863"/>
      <c r="WBP54" s="863"/>
      <c r="WBQ54" s="863"/>
      <c r="WBR54" s="863"/>
      <c r="WBS54" s="863"/>
      <c r="WBT54" s="863"/>
      <c r="WBU54" s="863"/>
      <c r="WBV54" s="863"/>
      <c r="WBW54" s="863"/>
      <c r="WBX54" s="863"/>
      <c r="WBY54" s="863"/>
      <c r="WBZ54" s="863"/>
      <c r="WCA54" s="863"/>
      <c r="WCB54" s="863"/>
      <c r="WCC54" s="863"/>
      <c r="WCD54" s="863"/>
      <c r="WCE54" s="863"/>
      <c r="WCF54" s="863"/>
      <c r="WCG54" s="863"/>
      <c r="WCH54" s="863"/>
      <c r="WCI54" s="863"/>
      <c r="WCJ54" s="863"/>
      <c r="WCK54" s="863"/>
      <c r="WCL54" s="863"/>
      <c r="WCM54" s="863"/>
      <c r="WCN54" s="863"/>
      <c r="WCO54" s="863"/>
      <c r="WCP54" s="863"/>
      <c r="WCQ54" s="863"/>
      <c r="WCR54" s="863"/>
      <c r="WCS54" s="863"/>
      <c r="WCT54" s="863"/>
      <c r="WCU54" s="863"/>
      <c r="WCV54" s="863"/>
      <c r="WCW54" s="863"/>
      <c r="WCX54" s="863"/>
      <c r="WCY54" s="863"/>
      <c r="WCZ54" s="863"/>
      <c r="WDA54" s="863"/>
      <c r="WDB54" s="863"/>
      <c r="WDC54" s="863"/>
      <c r="WDD54" s="863"/>
      <c r="WDE54" s="863"/>
      <c r="WDF54" s="863"/>
      <c r="WDG54" s="863"/>
      <c r="WDH54" s="863"/>
      <c r="WDI54" s="863"/>
      <c r="WDJ54" s="863"/>
      <c r="WDK54" s="863"/>
      <c r="WDL54" s="863"/>
      <c r="WDM54" s="863"/>
      <c r="WDN54" s="863"/>
      <c r="WDO54" s="863"/>
      <c r="WDP54" s="863"/>
      <c r="WDQ54" s="863"/>
      <c r="WDR54" s="863"/>
      <c r="WDS54" s="863"/>
      <c r="WDT54" s="863"/>
      <c r="WDU54" s="863"/>
      <c r="WDV54" s="863"/>
      <c r="WDW54" s="863"/>
      <c r="WDX54" s="863"/>
      <c r="WDY54" s="863"/>
      <c r="WDZ54" s="863"/>
      <c r="WEA54" s="863"/>
      <c r="WEB54" s="863"/>
      <c r="WEC54" s="863"/>
      <c r="WED54" s="863"/>
      <c r="WEE54" s="863"/>
      <c r="WEF54" s="863"/>
      <c r="WEG54" s="863"/>
      <c r="WEH54" s="863"/>
      <c r="WEI54" s="863"/>
      <c r="WEJ54" s="863"/>
      <c r="WEK54" s="863"/>
      <c r="WEL54" s="863"/>
      <c r="WEM54" s="863"/>
      <c r="WEN54" s="863"/>
      <c r="WEO54" s="863"/>
      <c r="WEP54" s="863"/>
      <c r="WEQ54" s="863"/>
      <c r="WER54" s="863"/>
      <c r="WES54" s="863"/>
      <c r="WET54" s="863"/>
      <c r="WEU54" s="863"/>
      <c r="WEV54" s="863"/>
      <c r="WEW54" s="863"/>
      <c r="WEX54" s="863"/>
      <c r="WEY54" s="863"/>
      <c r="WEZ54" s="863"/>
      <c r="WFA54" s="863"/>
      <c r="WFB54" s="863"/>
      <c r="WFC54" s="863"/>
      <c r="WFD54" s="863"/>
      <c r="WFE54" s="863"/>
      <c r="WFF54" s="863"/>
      <c r="WFG54" s="863"/>
      <c r="WFH54" s="863"/>
      <c r="WFI54" s="863"/>
      <c r="WFJ54" s="863"/>
      <c r="WFK54" s="863"/>
      <c r="WFL54" s="863"/>
      <c r="WFM54" s="863"/>
      <c r="WFN54" s="863"/>
      <c r="WFO54" s="863"/>
      <c r="WFP54" s="863"/>
      <c r="WFQ54" s="863"/>
      <c r="WFR54" s="863"/>
      <c r="WFS54" s="863"/>
      <c r="WFT54" s="863"/>
      <c r="WFU54" s="863"/>
      <c r="WFV54" s="863"/>
      <c r="WFW54" s="863"/>
      <c r="WFX54" s="863"/>
      <c r="WFY54" s="863"/>
      <c r="WFZ54" s="863"/>
      <c r="WGA54" s="863"/>
      <c r="WGB54" s="863"/>
      <c r="WGC54" s="863"/>
      <c r="WGD54" s="863"/>
      <c r="WGE54" s="863"/>
      <c r="WGF54" s="863"/>
      <c r="WGG54" s="863"/>
      <c r="WGH54" s="863"/>
      <c r="WGI54" s="863"/>
      <c r="WGJ54" s="863"/>
      <c r="WGK54" s="863"/>
      <c r="WGL54" s="863"/>
      <c r="WGM54" s="863"/>
      <c r="WGN54" s="863"/>
      <c r="WGO54" s="863"/>
      <c r="WGP54" s="863"/>
      <c r="WGQ54" s="863"/>
      <c r="WGR54" s="863"/>
      <c r="WGS54" s="863"/>
      <c r="WGT54" s="863"/>
      <c r="WGU54" s="863"/>
      <c r="WGV54" s="863"/>
      <c r="WGW54" s="863"/>
      <c r="WGX54" s="863"/>
      <c r="WGY54" s="863"/>
      <c r="WGZ54" s="863"/>
      <c r="WHA54" s="863"/>
      <c r="WHB54" s="863"/>
      <c r="WHC54" s="863"/>
      <c r="WHD54" s="863"/>
      <c r="WHE54" s="863"/>
      <c r="WHF54" s="863"/>
      <c r="WHG54" s="863"/>
      <c r="WHH54" s="863"/>
      <c r="WHI54" s="863"/>
      <c r="WHJ54" s="863"/>
      <c r="WHK54" s="863"/>
      <c r="WHL54" s="863"/>
      <c r="WHM54" s="863"/>
      <c r="WHN54" s="863"/>
      <c r="WHO54" s="863"/>
      <c r="WHP54" s="863"/>
      <c r="WHQ54" s="863"/>
      <c r="WHR54" s="863"/>
      <c r="WHS54" s="863"/>
      <c r="WHT54" s="863"/>
      <c r="WHU54" s="863"/>
      <c r="WHV54" s="863"/>
      <c r="WHW54" s="863"/>
      <c r="WHX54" s="863"/>
      <c r="WHY54" s="863"/>
      <c r="WHZ54" s="863"/>
      <c r="WIA54" s="863"/>
      <c r="WIB54" s="863"/>
      <c r="WIC54" s="863"/>
      <c r="WID54" s="863"/>
      <c r="WIE54" s="863"/>
      <c r="WIF54" s="863"/>
      <c r="WIG54" s="863"/>
      <c r="WIH54" s="863"/>
      <c r="WII54" s="863"/>
      <c r="WIJ54" s="863"/>
      <c r="WIK54" s="863"/>
      <c r="WIL54" s="863"/>
      <c r="WIM54" s="863"/>
      <c r="WIN54" s="863"/>
      <c r="WIO54" s="863"/>
      <c r="WIP54" s="863"/>
      <c r="WIQ54" s="863"/>
      <c r="WIR54" s="863"/>
      <c r="WIS54" s="863"/>
      <c r="WIT54" s="863"/>
      <c r="WIU54" s="863"/>
      <c r="WIV54" s="863"/>
      <c r="WIW54" s="863"/>
      <c r="WIX54" s="863"/>
      <c r="WIY54" s="863"/>
      <c r="WIZ54" s="863"/>
      <c r="WJA54" s="863"/>
      <c r="WJB54" s="863"/>
      <c r="WJC54" s="863"/>
      <c r="WJD54" s="863"/>
      <c r="WJE54" s="863"/>
      <c r="WJF54" s="863"/>
      <c r="WJG54" s="863"/>
      <c r="WJH54" s="863"/>
      <c r="WJI54" s="863"/>
      <c r="WJJ54" s="863"/>
      <c r="WJK54" s="863"/>
      <c r="WJL54" s="863"/>
      <c r="WJM54" s="863"/>
      <c r="WJN54" s="863"/>
      <c r="WJO54" s="863"/>
      <c r="WJP54" s="863"/>
      <c r="WJQ54" s="863"/>
      <c r="WJR54" s="863"/>
      <c r="WJS54" s="863"/>
      <c r="WJT54" s="863"/>
      <c r="WJU54" s="863"/>
      <c r="WJV54" s="863"/>
      <c r="WJW54" s="863"/>
      <c r="WJX54" s="863"/>
      <c r="WJY54" s="863"/>
      <c r="WJZ54" s="863"/>
      <c r="WKA54" s="863"/>
      <c r="WKB54" s="863"/>
      <c r="WKC54" s="863"/>
      <c r="WKD54" s="863"/>
      <c r="WKE54" s="863"/>
      <c r="WKF54" s="863"/>
      <c r="WKG54" s="863"/>
      <c r="WKH54" s="863"/>
      <c r="WKI54" s="863"/>
      <c r="WKJ54" s="863"/>
      <c r="WKK54" s="863"/>
      <c r="WKL54" s="863"/>
      <c r="WKM54" s="863"/>
      <c r="WKN54" s="863"/>
      <c r="WKO54" s="863"/>
      <c r="WKP54" s="863"/>
      <c r="WKQ54" s="863"/>
      <c r="WKR54" s="863"/>
      <c r="WKS54" s="863"/>
      <c r="WKT54" s="863"/>
      <c r="WKU54" s="863"/>
      <c r="WKV54" s="863"/>
      <c r="WKW54" s="863"/>
      <c r="WKX54" s="863"/>
      <c r="WKY54" s="863"/>
      <c r="WKZ54" s="863"/>
      <c r="WLA54" s="863"/>
      <c r="WLB54" s="863"/>
      <c r="WLC54" s="863"/>
      <c r="WLD54" s="863"/>
      <c r="WLE54" s="863"/>
      <c r="WLF54" s="863"/>
      <c r="WLG54" s="863"/>
      <c r="WLH54" s="863"/>
      <c r="WLI54" s="863"/>
      <c r="WLJ54" s="863"/>
      <c r="WLK54" s="863"/>
      <c r="WLL54" s="863"/>
      <c r="WLM54" s="863"/>
      <c r="WLN54" s="863"/>
      <c r="WLO54" s="863"/>
      <c r="WLP54" s="863"/>
      <c r="WLQ54" s="863"/>
      <c r="WLR54" s="863"/>
      <c r="WLS54" s="863"/>
      <c r="WLT54" s="863"/>
      <c r="WLU54" s="863"/>
      <c r="WLV54" s="863"/>
      <c r="WLW54" s="863"/>
      <c r="WLX54" s="863"/>
      <c r="WLY54" s="863"/>
      <c r="WLZ54" s="863"/>
      <c r="WMA54" s="863"/>
      <c r="WMB54" s="863"/>
      <c r="WMC54" s="863"/>
      <c r="WMD54" s="863"/>
      <c r="WME54" s="863"/>
      <c r="WMF54" s="863"/>
      <c r="WMG54" s="863"/>
      <c r="WMH54" s="863"/>
      <c r="WMI54" s="863"/>
      <c r="WMJ54" s="863"/>
      <c r="WMK54" s="863"/>
      <c r="WML54" s="863"/>
      <c r="WMM54" s="863"/>
      <c r="WMN54" s="863"/>
      <c r="WMO54" s="863"/>
      <c r="WMP54" s="863"/>
      <c r="WMQ54" s="863"/>
      <c r="WMR54" s="863"/>
      <c r="WMS54" s="863"/>
      <c r="WMT54" s="863"/>
      <c r="WMU54" s="863"/>
      <c r="WMV54" s="863"/>
      <c r="WMW54" s="863"/>
      <c r="WMX54" s="863"/>
      <c r="WMY54" s="863"/>
      <c r="WMZ54" s="863"/>
      <c r="WNA54" s="863"/>
      <c r="WNB54" s="863"/>
      <c r="WNC54" s="863"/>
      <c r="WND54" s="863"/>
      <c r="WNE54" s="863"/>
      <c r="WNF54" s="863"/>
      <c r="WNG54" s="863"/>
      <c r="WNH54" s="863"/>
      <c r="WNI54" s="863"/>
      <c r="WNJ54" s="863"/>
      <c r="WNK54" s="863"/>
      <c r="WNL54" s="863"/>
      <c r="WNM54" s="863"/>
      <c r="WNN54" s="863"/>
      <c r="WNO54" s="863"/>
      <c r="WNP54" s="863"/>
      <c r="WNQ54" s="863"/>
      <c r="WNR54" s="863"/>
      <c r="WNS54" s="863"/>
      <c r="WNT54" s="863"/>
      <c r="WNU54" s="863"/>
      <c r="WNV54" s="863"/>
      <c r="WNW54" s="863"/>
      <c r="WNX54" s="863"/>
      <c r="WNY54" s="863"/>
      <c r="WNZ54" s="863"/>
      <c r="WOA54" s="863"/>
      <c r="WOB54" s="863"/>
      <c r="WOC54" s="863"/>
      <c r="WOD54" s="863"/>
      <c r="WOE54" s="863"/>
      <c r="WOF54" s="863"/>
      <c r="WOG54" s="863"/>
      <c r="WOH54" s="863"/>
      <c r="WOI54" s="863"/>
      <c r="WOJ54" s="863"/>
      <c r="WOK54" s="863"/>
      <c r="WOL54" s="863"/>
      <c r="WOM54" s="863"/>
      <c r="WON54" s="863"/>
      <c r="WOO54" s="863"/>
      <c r="WOP54" s="863"/>
      <c r="WOQ54" s="863"/>
      <c r="WOR54" s="863"/>
      <c r="WOS54" s="863"/>
      <c r="WOT54" s="863"/>
      <c r="WOU54" s="863"/>
      <c r="WOV54" s="863"/>
      <c r="WOW54" s="863"/>
      <c r="WOX54" s="863"/>
      <c r="WOY54" s="863"/>
      <c r="WOZ54" s="863"/>
      <c r="WPA54" s="863"/>
      <c r="WPB54" s="863"/>
      <c r="WPC54" s="863"/>
      <c r="WPD54" s="863"/>
      <c r="WPE54" s="863"/>
      <c r="WPF54" s="863"/>
      <c r="WPG54" s="863"/>
      <c r="WPH54" s="863"/>
      <c r="WPI54" s="863"/>
      <c r="WPJ54" s="863"/>
      <c r="WPK54" s="863"/>
      <c r="WPL54" s="863"/>
      <c r="WPM54" s="863"/>
      <c r="WPN54" s="863"/>
      <c r="WPO54" s="863"/>
      <c r="WPP54" s="863"/>
      <c r="WPQ54" s="863"/>
      <c r="WPR54" s="863"/>
      <c r="WPS54" s="863"/>
      <c r="WPT54" s="863"/>
      <c r="WPU54" s="863"/>
      <c r="WPV54" s="863"/>
      <c r="WPW54" s="863"/>
      <c r="WPX54" s="863"/>
      <c r="WPY54" s="863"/>
      <c r="WPZ54" s="863"/>
      <c r="WQA54" s="863"/>
      <c r="WQB54" s="863"/>
      <c r="WQC54" s="863"/>
      <c r="WQD54" s="863"/>
      <c r="WQE54" s="863"/>
      <c r="WQF54" s="863"/>
      <c r="WQG54" s="863"/>
      <c r="WQH54" s="863"/>
      <c r="WQI54" s="863"/>
      <c r="WQJ54" s="863"/>
      <c r="WQK54" s="863"/>
      <c r="WQL54" s="863"/>
      <c r="WQM54" s="863"/>
      <c r="WQN54" s="863"/>
      <c r="WQO54" s="863"/>
      <c r="WQP54" s="863"/>
      <c r="WQQ54" s="863"/>
      <c r="WQR54" s="863"/>
      <c r="WQS54" s="863"/>
      <c r="WQT54" s="863"/>
      <c r="WQU54" s="863"/>
      <c r="WQV54" s="863"/>
      <c r="WQW54" s="863"/>
      <c r="WQX54" s="863"/>
      <c r="WQY54" s="863"/>
      <c r="WQZ54" s="863"/>
      <c r="WRA54" s="863"/>
      <c r="WRB54" s="863"/>
      <c r="WRC54" s="863"/>
      <c r="WRD54" s="863"/>
      <c r="WRE54" s="863"/>
      <c r="WRF54" s="863"/>
      <c r="WRG54" s="863"/>
      <c r="WRH54" s="863"/>
      <c r="WRI54" s="863"/>
      <c r="WRJ54" s="863"/>
      <c r="WRK54" s="863"/>
      <c r="WRL54" s="863"/>
      <c r="WRM54" s="863"/>
      <c r="WRN54" s="863"/>
      <c r="WRO54" s="863"/>
      <c r="WRP54" s="863"/>
      <c r="WRQ54" s="863"/>
      <c r="WRR54" s="863"/>
      <c r="WRS54" s="863"/>
      <c r="WRT54" s="863"/>
      <c r="WRU54" s="863"/>
      <c r="WRV54" s="863"/>
      <c r="WRW54" s="863"/>
      <c r="WRX54" s="863"/>
      <c r="WRY54" s="863"/>
      <c r="WRZ54" s="863"/>
      <c r="WSA54" s="863"/>
      <c r="WSB54" s="863"/>
      <c r="WSC54" s="863"/>
      <c r="WSD54" s="863"/>
      <c r="WSE54" s="863"/>
      <c r="WSF54" s="863"/>
      <c r="WSG54" s="863"/>
      <c r="WSH54" s="863"/>
      <c r="WSI54" s="863"/>
      <c r="WSJ54" s="863"/>
      <c r="WSK54" s="863"/>
      <c r="WSL54" s="863"/>
      <c r="WSM54" s="863"/>
      <c r="WSN54" s="863"/>
      <c r="WSO54" s="863"/>
      <c r="WSP54" s="863"/>
      <c r="WSQ54" s="863"/>
      <c r="WSR54" s="863"/>
      <c r="WSS54" s="863"/>
      <c r="WST54" s="863"/>
      <c r="WSU54" s="863"/>
      <c r="WSV54" s="863"/>
      <c r="WSW54" s="863"/>
      <c r="WSX54" s="863"/>
      <c r="WSY54" s="863"/>
      <c r="WSZ54" s="863"/>
      <c r="WTA54" s="863"/>
      <c r="WTB54" s="863"/>
      <c r="WTC54" s="863"/>
      <c r="WTD54" s="863"/>
      <c r="WTE54" s="863"/>
      <c r="WTF54" s="863"/>
      <c r="WTG54" s="863"/>
      <c r="WTH54" s="863"/>
      <c r="WTI54" s="863"/>
      <c r="WTJ54" s="863"/>
      <c r="WTK54" s="863"/>
      <c r="WTL54" s="863"/>
      <c r="WTM54" s="863"/>
      <c r="WTN54" s="863"/>
      <c r="WTO54" s="863"/>
      <c r="WTP54" s="863"/>
      <c r="WTQ54" s="863"/>
      <c r="WTR54" s="863"/>
      <c r="WTS54" s="863"/>
      <c r="WTT54" s="863"/>
      <c r="WTU54" s="863"/>
      <c r="WTV54" s="863"/>
      <c r="WTW54" s="863"/>
      <c r="WTX54" s="863"/>
      <c r="WTY54" s="863"/>
      <c r="WTZ54" s="863"/>
      <c r="WUA54" s="863"/>
      <c r="WUB54" s="863"/>
      <c r="WUC54" s="863"/>
      <c r="WUD54" s="863"/>
      <c r="WUE54" s="863"/>
      <c r="WUF54" s="863"/>
      <c r="WUG54" s="863"/>
      <c r="WUH54" s="863"/>
      <c r="WUI54" s="863"/>
      <c r="WUJ54" s="863"/>
      <c r="WUK54" s="863"/>
      <c r="WUL54" s="863"/>
      <c r="WUM54" s="863"/>
      <c r="WUN54" s="863"/>
      <c r="WUO54" s="863"/>
      <c r="WUP54" s="863"/>
      <c r="WUQ54" s="863"/>
      <c r="WUR54" s="863"/>
      <c r="WUS54" s="863"/>
      <c r="WUT54" s="863"/>
      <c r="WUU54" s="863"/>
      <c r="WUV54" s="863"/>
      <c r="WUW54" s="863"/>
      <c r="WUX54" s="863"/>
      <c r="WUY54" s="863"/>
      <c r="WUZ54" s="863"/>
      <c r="WVA54" s="863"/>
      <c r="WVB54" s="863"/>
      <c r="WVC54" s="863"/>
      <c r="WVD54" s="863"/>
      <c r="WVE54" s="863"/>
      <c r="WVF54" s="863"/>
      <c r="WVG54" s="863"/>
      <c r="WVH54" s="863"/>
      <c r="WVI54" s="863"/>
      <c r="WVJ54" s="863"/>
      <c r="WVK54" s="863"/>
      <c r="WVL54" s="863"/>
      <c r="WVM54" s="863"/>
      <c r="WVN54" s="863"/>
      <c r="WVO54" s="863"/>
      <c r="WVP54" s="863"/>
      <c r="WVQ54" s="863"/>
      <c r="WVR54" s="863"/>
      <c r="WVS54" s="863"/>
      <c r="WVT54" s="863"/>
      <c r="WVU54" s="863"/>
      <c r="WVV54" s="863"/>
      <c r="WVW54" s="863"/>
      <c r="WVX54" s="863"/>
      <c r="WVY54" s="863"/>
      <c r="WVZ54" s="863"/>
      <c r="WWA54" s="863"/>
      <c r="WWB54" s="863"/>
      <c r="WWC54" s="863"/>
      <c r="WWD54" s="863"/>
      <c r="WWE54" s="863"/>
      <c r="WWF54" s="863"/>
      <c r="WWG54" s="863"/>
      <c r="WWH54" s="863"/>
      <c r="WWI54" s="863"/>
      <c r="WWJ54" s="863"/>
      <c r="WWK54" s="863"/>
      <c r="WWL54" s="863"/>
      <c r="WWM54" s="863"/>
      <c r="WWN54" s="863"/>
      <c r="WWO54" s="863"/>
      <c r="WWP54" s="863"/>
      <c r="WWQ54" s="863"/>
      <c r="WWR54" s="863"/>
      <c r="WWS54" s="863"/>
      <c r="WWT54" s="863"/>
      <c r="WWU54" s="863"/>
      <c r="WWV54" s="863"/>
      <c r="WWW54" s="863"/>
      <c r="WWX54" s="863"/>
      <c r="WWY54" s="863"/>
      <c r="WWZ54" s="863"/>
      <c r="WXA54" s="863"/>
      <c r="WXB54" s="863"/>
      <c r="WXC54" s="863"/>
      <c r="WXD54" s="863"/>
      <c r="WXE54" s="863"/>
      <c r="WXF54" s="863"/>
      <c r="WXG54" s="863"/>
      <c r="WXH54" s="863"/>
      <c r="WXI54" s="863"/>
      <c r="WXJ54" s="863"/>
      <c r="WXK54" s="863"/>
      <c r="WXL54" s="863"/>
      <c r="WXM54" s="863"/>
      <c r="WXN54" s="863"/>
      <c r="WXO54" s="863"/>
      <c r="WXP54" s="863"/>
      <c r="WXQ54" s="863"/>
      <c r="WXR54" s="863"/>
      <c r="WXS54" s="863"/>
      <c r="WXT54" s="863"/>
      <c r="WXU54" s="863"/>
      <c r="WXV54" s="863"/>
      <c r="WXW54" s="863"/>
      <c r="WXX54" s="863"/>
      <c r="WXY54" s="863"/>
      <c r="WXZ54" s="863"/>
      <c r="WYA54" s="863"/>
      <c r="WYB54" s="863"/>
      <c r="WYC54" s="863"/>
      <c r="WYD54" s="863"/>
      <c r="WYE54" s="863"/>
      <c r="WYF54" s="863"/>
      <c r="WYG54" s="863"/>
      <c r="WYH54" s="863"/>
      <c r="WYI54" s="863"/>
      <c r="WYJ54" s="863"/>
      <c r="WYK54" s="863"/>
      <c r="WYL54" s="863"/>
      <c r="WYM54" s="863"/>
      <c r="WYN54" s="863"/>
      <c r="WYO54" s="863"/>
      <c r="WYP54" s="863"/>
      <c r="WYQ54" s="863"/>
      <c r="WYR54" s="863"/>
      <c r="WYS54" s="863"/>
      <c r="WYT54" s="863"/>
      <c r="WYU54" s="863"/>
      <c r="WYV54" s="863"/>
      <c r="WYW54" s="863"/>
      <c r="WYX54" s="863"/>
      <c r="WYY54" s="863"/>
      <c r="WYZ54" s="863"/>
      <c r="WZA54" s="863"/>
      <c r="WZB54" s="863"/>
      <c r="WZC54" s="863"/>
      <c r="WZD54" s="863"/>
      <c r="WZE54" s="863"/>
      <c r="WZF54" s="863"/>
      <c r="WZG54" s="863"/>
      <c r="WZH54" s="863"/>
      <c r="WZI54" s="863"/>
      <c r="WZJ54" s="863"/>
      <c r="WZK54" s="863"/>
      <c r="WZL54" s="863"/>
      <c r="WZM54" s="863"/>
      <c r="WZN54" s="863"/>
      <c r="WZO54" s="863"/>
      <c r="WZP54" s="863"/>
      <c r="WZQ54" s="863"/>
      <c r="WZR54" s="863"/>
      <c r="WZS54" s="863"/>
      <c r="WZT54" s="863"/>
      <c r="WZU54" s="863"/>
      <c r="WZV54" s="863"/>
      <c r="WZW54" s="863"/>
      <c r="WZX54" s="863"/>
      <c r="WZY54" s="863"/>
      <c r="WZZ54" s="863"/>
      <c r="XAA54" s="863"/>
      <c r="XAB54" s="863"/>
      <c r="XAC54" s="863"/>
      <c r="XAD54" s="863"/>
      <c r="XAE54" s="863"/>
      <c r="XAF54" s="863"/>
      <c r="XAG54" s="863"/>
      <c r="XAH54" s="863"/>
      <c r="XAI54" s="863"/>
      <c r="XAJ54" s="863"/>
      <c r="XAK54" s="863"/>
      <c r="XAL54" s="863"/>
      <c r="XAM54" s="863"/>
      <c r="XAN54" s="863"/>
      <c r="XAO54" s="863"/>
      <c r="XAP54" s="863"/>
      <c r="XAQ54" s="863"/>
      <c r="XAR54" s="863"/>
      <c r="XAS54" s="863"/>
      <c r="XAT54" s="863"/>
      <c r="XAU54" s="863"/>
      <c r="XAV54" s="863"/>
      <c r="XAW54" s="863"/>
      <c r="XAX54" s="863"/>
      <c r="XAY54" s="863"/>
      <c r="XAZ54" s="863"/>
      <c r="XBA54" s="863"/>
      <c r="XBB54" s="863"/>
      <c r="XBC54" s="863"/>
      <c r="XBD54" s="863"/>
      <c r="XBE54" s="863"/>
      <c r="XBF54" s="863"/>
      <c r="XBG54" s="863"/>
      <c r="XBH54" s="863"/>
      <c r="XBI54" s="863"/>
      <c r="XBJ54" s="863"/>
      <c r="XBK54" s="863"/>
      <c r="XBL54" s="863"/>
      <c r="XBM54" s="863"/>
      <c r="XBN54" s="863"/>
      <c r="XBO54" s="863"/>
      <c r="XBP54" s="863"/>
      <c r="XBQ54" s="863"/>
      <c r="XBR54" s="863"/>
      <c r="XBS54" s="863"/>
      <c r="XBT54" s="863"/>
      <c r="XBU54" s="863"/>
      <c r="XBV54" s="863"/>
      <c r="XBW54" s="863"/>
      <c r="XBX54" s="863"/>
      <c r="XBY54" s="863"/>
      <c r="XBZ54" s="863"/>
      <c r="XCA54" s="863"/>
      <c r="XCB54" s="863"/>
      <c r="XCC54" s="863"/>
      <c r="XCD54" s="863"/>
      <c r="XCE54" s="863"/>
      <c r="XCF54" s="863"/>
      <c r="XCG54" s="863"/>
      <c r="XCH54" s="863"/>
      <c r="XCI54" s="863"/>
      <c r="XCJ54" s="863"/>
      <c r="XCK54" s="863"/>
      <c r="XCL54" s="863"/>
      <c r="XCM54" s="863"/>
      <c r="XCN54" s="863"/>
      <c r="XCO54" s="863"/>
      <c r="XCP54" s="863"/>
      <c r="XCQ54" s="863"/>
      <c r="XCR54" s="863"/>
      <c r="XCS54" s="863"/>
      <c r="XCT54" s="863"/>
      <c r="XCU54" s="863"/>
      <c r="XCV54" s="863"/>
      <c r="XCW54" s="863"/>
      <c r="XCX54" s="863"/>
      <c r="XCY54" s="863"/>
      <c r="XCZ54" s="863"/>
      <c r="XDA54" s="863"/>
      <c r="XDB54" s="863"/>
      <c r="XDC54" s="863"/>
      <c r="XDD54" s="863"/>
      <c r="XDE54" s="863"/>
      <c r="XDF54" s="863"/>
      <c r="XDG54" s="863"/>
      <c r="XDH54" s="863"/>
      <c r="XDI54" s="863"/>
      <c r="XDJ54" s="863"/>
      <c r="XDK54" s="863"/>
      <c r="XDL54" s="863"/>
      <c r="XDM54" s="863"/>
      <c r="XDN54" s="863"/>
      <c r="XDO54" s="863"/>
      <c r="XDP54" s="863"/>
      <c r="XDQ54" s="863"/>
      <c r="XDR54" s="863"/>
      <c r="XDS54" s="863"/>
      <c r="XDT54" s="863"/>
      <c r="XDU54" s="863"/>
      <c r="XDV54" s="863"/>
      <c r="XDW54" s="863"/>
      <c r="XDX54" s="863"/>
      <c r="XDY54" s="863"/>
      <c r="XDZ54" s="863"/>
      <c r="XEA54" s="863"/>
      <c r="XEB54" s="863"/>
      <c r="XEC54" s="863"/>
      <c r="XED54" s="863"/>
      <c r="XEE54" s="863"/>
      <c r="XEF54" s="863"/>
      <c r="XEG54" s="863"/>
      <c r="XEH54" s="863"/>
      <c r="XEI54" s="863"/>
      <c r="XEJ54" s="863"/>
      <c r="XEK54" s="863"/>
      <c r="XEL54" s="863"/>
      <c r="XEM54" s="863"/>
      <c r="XEN54" s="863"/>
      <c r="XEO54" s="863"/>
      <c r="XEP54" s="863"/>
      <c r="XEQ54" s="863"/>
      <c r="XER54" s="863"/>
      <c r="XES54" s="863"/>
      <c r="XET54" s="863"/>
      <c r="XEU54" s="863"/>
      <c r="XEV54" s="863"/>
      <c r="XEW54" s="863"/>
      <c r="XEX54" s="863"/>
      <c r="XEY54" s="863"/>
      <c r="XEZ54" s="863"/>
      <c r="XFA54" s="863"/>
      <c r="XFB54" s="863"/>
      <c r="XFC54" s="863"/>
      <c r="XFD54" s="863"/>
    </row>
    <row r="55" spans="1:16384" s="5" customFormat="1" ht="17.25" customHeight="1" x14ac:dyDescent="0.25">
      <c r="A55" s="773" t="s">
        <v>1207</v>
      </c>
      <c r="B55" s="774" t="s">
        <v>810</v>
      </c>
      <c r="C55" s="775"/>
      <c r="D55" s="775"/>
      <c r="E55" s="775"/>
      <c r="F55" s="775"/>
      <c r="G55" s="775"/>
      <c r="H55" s="776"/>
    </row>
    <row r="56" spans="1:16384" s="5" customFormat="1" ht="17.25" customHeight="1" x14ac:dyDescent="0.25">
      <c r="A56" s="777" t="s">
        <v>1360</v>
      </c>
      <c r="B56" s="716" t="s">
        <v>1386</v>
      </c>
      <c r="C56" s="717"/>
      <c r="D56" s="717"/>
      <c r="E56" s="717"/>
      <c r="F56" s="717"/>
      <c r="G56" s="717"/>
      <c r="H56" s="778"/>
    </row>
    <row r="57" spans="1:16384" s="5" customFormat="1" ht="17.25" customHeight="1" x14ac:dyDescent="0.25">
      <c r="A57" s="777" t="s">
        <v>1361</v>
      </c>
      <c r="B57" s="716" t="s">
        <v>811</v>
      </c>
      <c r="C57" s="717"/>
      <c r="D57" s="717"/>
      <c r="E57" s="717"/>
      <c r="F57" s="717"/>
      <c r="G57" s="717"/>
      <c r="H57" s="778"/>
    </row>
    <row r="58" spans="1:16384" s="5" customFormat="1" ht="17.25" customHeight="1" x14ac:dyDescent="0.25">
      <c r="A58" s="779" t="s">
        <v>1387</v>
      </c>
      <c r="B58" s="780" t="s">
        <v>812</v>
      </c>
      <c r="C58" s="781"/>
      <c r="D58" s="781"/>
      <c r="E58" s="781"/>
      <c r="F58" s="781"/>
      <c r="G58" s="781"/>
      <c r="H58" s="782"/>
    </row>
  </sheetData>
  <mergeCells count="2117">
    <mergeCell ref="DL2:DR2"/>
    <mergeCell ref="AF2:AL2"/>
    <mergeCell ref="BV2:CB2"/>
    <mergeCell ref="CC2:CI2"/>
    <mergeCell ref="CJ2:CP2"/>
    <mergeCell ref="CQ2:CW2"/>
    <mergeCell ref="A19:B19"/>
    <mergeCell ref="A18:B18"/>
    <mergeCell ref="A26:B26"/>
    <mergeCell ref="A46:B46"/>
    <mergeCell ref="A44:B44"/>
    <mergeCell ref="A40:B40"/>
    <mergeCell ref="A53:B53"/>
    <mergeCell ref="A51:B51"/>
    <mergeCell ref="EU2:FA2"/>
    <mergeCell ref="IO2:IR2"/>
    <mergeCell ref="GY2:HE2"/>
    <mergeCell ref="HF2:HL2"/>
    <mergeCell ref="HM2:HS2"/>
    <mergeCell ref="HT2:HZ2"/>
    <mergeCell ref="IA2:IG2"/>
    <mergeCell ref="IH2:IN2"/>
    <mergeCell ref="FI2:FO2"/>
    <mergeCell ref="FP2:FV2"/>
    <mergeCell ref="FW2:GC2"/>
    <mergeCell ref="GD2:GJ2"/>
    <mergeCell ref="CX2:DD2"/>
    <mergeCell ref="A22:B22"/>
    <mergeCell ref="EG2:EM2"/>
    <mergeCell ref="EN2:ET2"/>
    <mergeCell ref="I2:J2"/>
    <mergeCell ref="K2:Q2"/>
    <mergeCell ref="R2:X2"/>
    <mergeCell ref="Y2:AE2"/>
    <mergeCell ref="DS2:DY2"/>
    <mergeCell ref="GK2:GQ2"/>
    <mergeCell ref="GR2:GX2"/>
    <mergeCell ref="FB2:FH2"/>
    <mergeCell ref="A49:H49"/>
    <mergeCell ref="A9:B9"/>
    <mergeCell ref="A2:H2"/>
    <mergeCell ref="A38:B38"/>
    <mergeCell ref="D6:G6"/>
    <mergeCell ref="A4:H4"/>
    <mergeCell ref="A11:B11"/>
    <mergeCell ref="A21:B21"/>
    <mergeCell ref="A34:B34"/>
    <mergeCell ref="A20:B20"/>
    <mergeCell ref="A39:H39"/>
    <mergeCell ref="A37:H37"/>
    <mergeCell ref="A10:H10"/>
    <mergeCell ref="A17:H17"/>
    <mergeCell ref="DQ54:DX54"/>
    <mergeCell ref="DY54:EF54"/>
    <mergeCell ref="EG54:EN54"/>
    <mergeCell ref="BO2:BU2"/>
    <mergeCell ref="AM2:AS2"/>
    <mergeCell ref="AT2:AZ2"/>
    <mergeCell ref="BA2:BG2"/>
    <mergeCell ref="BH2:BN2"/>
    <mergeCell ref="DZ2:EF2"/>
    <mergeCell ref="DE2:DK2"/>
    <mergeCell ref="H6:H8"/>
    <mergeCell ref="A6:B8"/>
    <mergeCell ref="C6:C8"/>
    <mergeCell ref="E7:G7"/>
    <mergeCell ref="D7:D8"/>
    <mergeCell ref="A47:H47"/>
    <mergeCell ref="A48:B48"/>
    <mergeCell ref="A36:B36"/>
    <mergeCell ref="EO54:EV54"/>
    <mergeCell ref="EW54:FD54"/>
    <mergeCell ref="CC54:CJ54"/>
    <mergeCell ref="CK54:CR54"/>
    <mergeCell ref="CS54:CZ54"/>
    <mergeCell ref="DA54:DH54"/>
    <mergeCell ref="DI54:DP54"/>
    <mergeCell ref="AO54:AV54"/>
    <mergeCell ref="AW54:BD54"/>
    <mergeCell ref="BE54:BL54"/>
    <mergeCell ref="BM54:BT54"/>
    <mergeCell ref="BU54:CB54"/>
    <mergeCell ref="A54:H54"/>
    <mergeCell ref="I54:P54"/>
    <mergeCell ref="Q54:X54"/>
    <mergeCell ref="Y54:AF54"/>
    <mergeCell ref="AG54:AN54"/>
    <mergeCell ref="JU54:KB54"/>
    <mergeCell ref="KC54:KJ54"/>
    <mergeCell ref="KK54:KR54"/>
    <mergeCell ref="KS54:KZ54"/>
    <mergeCell ref="LA54:LH54"/>
    <mergeCell ref="IG54:IN54"/>
    <mergeCell ref="IO54:IV54"/>
    <mergeCell ref="IW54:JD54"/>
    <mergeCell ref="JE54:JL54"/>
    <mergeCell ref="JM54:JT54"/>
    <mergeCell ref="GS54:GZ54"/>
    <mergeCell ref="HA54:HH54"/>
    <mergeCell ref="HI54:HP54"/>
    <mergeCell ref="HQ54:HX54"/>
    <mergeCell ref="HY54:IF54"/>
    <mergeCell ref="FE54:FL54"/>
    <mergeCell ref="FM54:FT54"/>
    <mergeCell ref="FU54:GB54"/>
    <mergeCell ref="GC54:GJ54"/>
    <mergeCell ref="GK54:GR54"/>
    <mergeCell ref="PY54:QF54"/>
    <mergeCell ref="QG54:QN54"/>
    <mergeCell ref="QO54:QV54"/>
    <mergeCell ref="QW54:RD54"/>
    <mergeCell ref="RE54:RL54"/>
    <mergeCell ref="OK54:OR54"/>
    <mergeCell ref="OS54:OZ54"/>
    <mergeCell ref="PA54:PH54"/>
    <mergeCell ref="PI54:PP54"/>
    <mergeCell ref="PQ54:PX54"/>
    <mergeCell ref="MW54:ND54"/>
    <mergeCell ref="NE54:NL54"/>
    <mergeCell ref="NM54:NT54"/>
    <mergeCell ref="NU54:OB54"/>
    <mergeCell ref="OC54:OJ54"/>
    <mergeCell ref="LI54:LP54"/>
    <mergeCell ref="LQ54:LX54"/>
    <mergeCell ref="LY54:MF54"/>
    <mergeCell ref="MG54:MN54"/>
    <mergeCell ref="MO54:MV54"/>
    <mergeCell ref="WC54:WJ54"/>
    <mergeCell ref="WK54:WR54"/>
    <mergeCell ref="WS54:WZ54"/>
    <mergeCell ref="XA54:XH54"/>
    <mergeCell ref="XI54:XP54"/>
    <mergeCell ref="UO54:UV54"/>
    <mergeCell ref="UW54:VD54"/>
    <mergeCell ref="VE54:VL54"/>
    <mergeCell ref="VM54:VT54"/>
    <mergeCell ref="VU54:WB54"/>
    <mergeCell ref="TA54:TH54"/>
    <mergeCell ref="TI54:TP54"/>
    <mergeCell ref="TQ54:TX54"/>
    <mergeCell ref="TY54:UF54"/>
    <mergeCell ref="UG54:UN54"/>
    <mergeCell ref="RM54:RT54"/>
    <mergeCell ref="RU54:SB54"/>
    <mergeCell ref="SC54:SJ54"/>
    <mergeCell ref="SK54:SR54"/>
    <mergeCell ref="SS54:SZ54"/>
    <mergeCell ref="ACG54:ACN54"/>
    <mergeCell ref="ACO54:ACV54"/>
    <mergeCell ref="ACW54:ADD54"/>
    <mergeCell ref="ADE54:ADL54"/>
    <mergeCell ref="ADM54:ADT54"/>
    <mergeCell ref="AAS54:AAZ54"/>
    <mergeCell ref="ABA54:ABH54"/>
    <mergeCell ref="ABI54:ABP54"/>
    <mergeCell ref="ABQ54:ABX54"/>
    <mergeCell ref="ABY54:ACF54"/>
    <mergeCell ref="ZE54:ZL54"/>
    <mergeCell ref="ZM54:ZT54"/>
    <mergeCell ref="ZU54:AAB54"/>
    <mergeCell ref="AAC54:AAJ54"/>
    <mergeCell ref="AAK54:AAR54"/>
    <mergeCell ref="XQ54:XX54"/>
    <mergeCell ref="XY54:YF54"/>
    <mergeCell ref="YG54:YN54"/>
    <mergeCell ref="YO54:YV54"/>
    <mergeCell ref="YW54:ZD54"/>
    <mergeCell ref="AIK54:AIR54"/>
    <mergeCell ref="AIS54:AIZ54"/>
    <mergeCell ref="AJA54:AJH54"/>
    <mergeCell ref="AJI54:AJP54"/>
    <mergeCell ref="AJQ54:AJX54"/>
    <mergeCell ref="AGW54:AHD54"/>
    <mergeCell ref="AHE54:AHL54"/>
    <mergeCell ref="AHM54:AHT54"/>
    <mergeCell ref="AHU54:AIB54"/>
    <mergeCell ref="AIC54:AIJ54"/>
    <mergeCell ref="AFI54:AFP54"/>
    <mergeCell ref="AFQ54:AFX54"/>
    <mergeCell ref="AFY54:AGF54"/>
    <mergeCell ref="AGG54:AGN54"/>
    <mergeCell ref="AGO54:AGV54"/>
    <mergeCell ref="ADU54:AEB54"/>
    <mergeCell ref="AEC54:AEJ54"/>
    <mergeCell ref="AEK54:AER54"/>
    <mergeCell ref="AES54:AEZ54"/>
    <mergeCell ref="AFA54:AFH54"/>
    <mergeCell ref="AOO54:AOV54"/>
    <mergeCell ref="AOW54:APD54"/>
    <mergeCell ref="APE54:APL54"/>
    <mergeCell ref="APM54:APT54"/>
    <mergeCell ref="APU54:AQB54"/>
    <mergeCell ref="ANA54:ANH54"/>
    <mergeCell ref="ANI54:ANP54"/>
    <mergeCell ref="ANQ54:ANX54"/>
    <mergeCell ref="ANY54:AOF54"/>
    <mergeCell ref="AOG54:AON54"/>
    <mergeCell ref="ALM54:ALT54"/>
    <mergeCell ref="ALU54:AMB54"/>
    <mergeCell ref="AMC54:AMJ54"/>
    <mergeCell ref="AMK54:AMR54"/>
    <mergeCell ref="AMS54:AMZ54"/>
    <mergeCell ref="AJY54:AKF54"/>
    <mergeCell ref="AKG54:AKN54"/>
    <mergeCell ref="AKO54:AKV54"/>
    <mergeCell ref="AKW54:ALD54"/>
    <mergeCell ref="ALE54:ALL54"/>
    <mergeCell ref="AUS54:AUZ54"/>
    <mergeCell ref="AVA54:AVH54"/>
    <mergeCell ref="AVI54:AVP54"/>
    <mergeCell ref="AVQ54:AVX54"/>
    <mergeCell ref="AVY54:AWF54"/>
    <mergeCell ref="ATE54:ATL54"/>
    <mergeCell ref="ATM54:ATT54"/>
    <mergeCell ref="ATU54:AUB54"/>
    <mergeCell ref="AUC54:AUJ54"/>
    <mergeCell ref="AUK54:AUR54"/>
    <mergeCell ref="ARQ54:ARX54"/>
    <mergeCell ref="ARY54:ASF54"/>
    <mergeCell ref="ASG54:ASN54"/>
    <mergeCell ref="ASO54:ASV54"/>
    <mergeCell ref="ASW54:ATD54"/>
    <mergeCell ref="AQC54:AQJ54"/>
    <mergeCell ref="AQK54:AQR54"/>
    <mergeCell ref="AQS54:AQZ54"/>
    <mergeCell ref="ARA54:ARH54"/>
    <mergeCell ref="ARI54:ARP54"/>
    <mergeCell ref="BAW54:BBD54"/>
    <mergeCell ref="BBE54:BBL54"/>
    <mergeCell ref="BBM54:BBT54"/>
    <mergeCell ref="BBU54:BCB54"/>
    <mergeCell ref="BCC54:BCJ54"/>
    <mergeCell ref="AZI54:AZP54"/>
    <mergeCell ref="AZQ54:AZX54"/>
    <mergeCell ref="AZY54:BAF54"/>
    <mergeCell ref="BAG54:BAN54"/>
    <mergeCell ref="BAO54:BAV54"/>
    <mergeCell ref="AXU54:AYB54"/>
    <mergeCell ref="AYC54:AYJ54"/>
    <mergeCell ref="AYK54:AYR54"/>
    <mergeCell ref="AYS54:AYZ54"/>
    <mergeCell ref="AZA54:AZH54"/>
    <mergeCell ref="AWG54:AWN54"/>
    <mergeCell ref="AWO54:AWV54"/>
    <mergeCell ref="AWW54:AXD54"/>
    <mergeCell ref="AXE54:AXL54"/>
    <mergeCell ref="AXM54:AXT54"/>
    <mergeCell ref="BHA54:BHH54"/>
    <mergeCell ref="BHI54:BHP54"/>
    <mergeCell ref="BHQ54:BHX54"/>
    <mergeCell ref="BHY54:BIF54"/>
    <mergeCell ref="BIG54:BIN54"/>
    <mergeCell ref="BFM54:BFT54"/>
    <mergeCell ref="BFU54:BGB54"/>
    <mergeCell ref="BGC54:BGJ54"/>
    <mergeCell ref="BGK54:BGR54"/>
    <mergeCell ref="BGS54:BGZ54"/>
    <mergeCell ref="BDY54:BEF54"/>
    <mergeCell ref="BEG54:BEN54"/>
    <mergeCell ref="BEO54:BEV54"/>
    <mergeCell ref="BEW54:BFD54"/>
    <mergeCell ref="BFE54:BFL54"/>
    <mergeCell ref="BCK54:BCR54"/>
    <mergeCell ref="BCS54:BCZ54"/>
    <mergeCell ref="BDA54:BDH54"/>
    <mergeCell ref="BDI54:BDP54"/>
    <mergeCell ref="BDQ54:BDX54"/>
    <mergeCell ref="BNE54:BNL54"/>
    <mergeCell ref="BNM54:BNT54"/>
    <mergeCell ref="BNU54:BOB54"/>
    <mergeCell ref="BOC54:BOJ54"/>
    <mergeCell ref="BOK54:BOR54"/>
    <mergeCell ref="BLQ54:BLX54"/>
    <mergeCell ref="BLY54:BMF54"/>
    <mergeCell ref="BMG54:BMN54"/>
    <mergeCell ref="BMO54:BMV54"/>
    <mergeCell ref="BMW54:BND54"/>
    <mergeCell ref="BKC54:BKJ54"/>
    <mergeCell ref="BKK54:BKR54"/>
    <mergeCell ref="BKS54:BKZ54"/>
    <mergeCell ref="BLA54:BLH54"/>
    <mergeCell ref="BLI54:BLP54"/>
    <mergeCell ref="BIO54:BIV54"/>
    <mergeCell ref="BIW54:BJD54"/>
    <mergeCell ref="BJE54:BJL54"/>
    <mergeCell ref="BJM54:BJT54"/>
    <mergeCell ref="BJU54:BKB54"/>
    <mergeCell ref="BTI54:BTP54"/>
    <mergeCell ref="BTQ54:BTX54"/>
    <mergeCell ref="BTY54:BUF54"/>
    <mergeCell ref="BUG54:BUN54"/>
    <mergeCell ref="BUO54:BUV54"/>
    <mergeCell ref="BRU54:BSB54"/>
    <mergeCell ref="BSC54:BSJ54"/>
    <mergeCell ref="BSK54:BSR54"/>
    <mergeCell ref="BSS54:BSZ54"/>
    <mergeCell ref="BTA54:BTH54"/>
    <mergeCell ref="BQG54:BQN54"/>
    <mergeCell ref="BQO54:BQV54"/>
    <mergeCell ref="BQW54:BRD54"/>
    <mergeCell ref="BRE54:BRL54"/>
    <mergeCell ref="BRM54:BRT54"/>
    <mergeCell ref="BOS54:BOZ54"/>
    <mergeCell ref="BPA54:BPH54"/>
    <mergeCell ref="BPI54:BPP54"/>
    <mergeCell ref="BPQ54:BPX54"/>
    <mergeCell ref="BPY54:BQF54"/>
    <mergeCell ref="BZM54:BZT54"/>
    <mergeCell ref="BZU54:CAB54"/>
    <mergeCell ref="CAC54:CAJ54"/>
    <mergeCell ref="CAK54:CAR54"/>
    <mergeCell ref="CAS54:CAZ54"/>
    <mergeCell ref="BXY54:BYF54"/>
    <mergeCell ref="BYG54:BYN54"/>
    <mergeCell ref="BYO54:BYV54"/>
    <mergeCell ref="BYW54:BZD54"/>
    <mergeCell ref="BZE54:BZL54"/>
    <mergeCell ref="BWK54:BWR54"/>
    <mergeCell ref="BWS54:BWZ54"/>
    <mergeCell ref="BXA54:BXH54"/>
    <mergeCell ref="BXI54:BXP54"/>
    <mergeCell ref="BXQ54:BXX54"/>
    <mergeCell ref="BUW54:BVD54"/>
    <mergeCell ref="BVE54:BVL54"/>
    <mergeCell ref="BVM54:BVT54"/>
    <mergeCell ref="BVU54:BWB54"/>
    <mergeCell ref="BWC54:BWJ54"/>
    <mergeCell ref="CFQ54:CFX54"/>
    <mergeCell ref="CFY54:CGF54"/>
    <mergeCell ref="CGG54:CGN54"/>
    <mergeCell ref="CGO54:CGV54"/>
    <mergeCell ref="CGW54:CHD54"/>
    <mergeCell ref="CEC54:CEJ54"/>
    <mergeCell ref="CEK54:CER54"/>
    <mergeCell ref="CES54:CEZ54"/>
    <mergeCell ref="CFA54:CFH54"/>
    <mergeCell ref="CFI54:CFP54"/>
    <mergeCell ref="CCO54:CCV54"/>
    <mergeCell ref="CCW54:CDD54"/>
    <mergeCell ref="CDE54:CDL54"/>
    <mergeCell ref="CDM54:CDT54"/>
    <mergeCell ref="CDU54:CEB54"/>
    <mergeCell ref="CBA54:CBH54"/>
    <mergeCell ref="CBI54:CBP54"/>
    <mergeCell ref="CBQ54:CBX54"/>
    <mergeCell ref="CBY54:CCF54"/>
    <mergeCell ref="CCG54:CCN54"/>
    <mergeCell ref="CLU54:CMB54"/>
    <mergeCell ref="CMC54:CMJ54"/>
    <mergeCell ref="CMK54:CMR54"/>
    <mergeCell ref="CMS54:CMZ54"/>
    <mergeCell ref="CNA54:CNH54"/>
    <mergeCell ref="CKG54:CKN54"/>
    <mergeCell ref="CKO54:CKV54"/>
    <mergeCell ref="CKW54:CLD54"/>
    <mergeCell ref="CLE54:CLL54"/>
    <mergeCell ref="CLM54:CLT54"/>
    <mergeCell ref="CIS54:CIZ54"/>
    <mergeCell ref="CJA54:CJH54"/>
    <mergeCell ref="CJI54:CJP54"/>
    <mergeCell ref="CJQ54:CJX54"/>
    <mergeCell ref="CJY54:CKF54"/>
    <mergeCell ref="CHE54:CHL54"/>
    <mergeCell ref="CHM54:CHT54"/>
    <mergeCell ref="CHU54:CIB54"/>
    <mergeCell ref="CIC54:CIJ54"/>
    <mergeCell ref="CIK54:CIR54"/>
    <mergeCell ref="CRY54:CSF54"/>
    <mergeCell ref="CSG54:CSN54"/>
    <mergeCell ref="CSO54:CSV54"/>
    <mergeCell ref="CSW54:CTD54"/>
    <mergeCell ref="CTE54:CTL54"/>
    <mergeCell ref="CQK54:CQR54"/>
    <mergeCell ref="CQS54:CQZ54"/>
    <mergeCell ref="CRA54:CRH54"/>
    <mergeCell ref="CRI54:CRP54"/>
    <mergeCell ref="CRQ54:CRX54"/>
    <mergeCell ref="COW54:CPD54"/>
    <mergeCell ref="CPE54:CPL54"/>
    <mergeCell ref="CPM54:CPT54"/>
    <mergeCell ref="CPU54:CQB54"/>
    <mergeCell ref="CQC54:CQJ54"/>
    <mergeCell ref="CNI54:CNP54"/>
    <mergeCell ref="CNQ54:CNX54"/>
    <mergeCell ref="CNY54:COF54"/>
    <mergeCell ref="COG54:CON54"/>
    <mergeCell ref="COO54:COV54"/>
    <mergeCell ref="CYC54:CYJ54"/>
    <mergeCell ref="CYK54:CYR54"/>
    <mergeCell ref="CYS54:CYZ54"/>
    <mergeCell ref="CZA54:CZH54"/>
    <mergeCell ref="CZI54:CZP54"/>
    <mergeCell ref="CWO54:CWV54"/>
    <mergeCell ref="CWW54:CXD54"/>
    <mergeCell ref="CXE54:CXL54"/>
    <mergeCell ref="CXM54:CXT54"/>
    <mergeCell ref="CXU54:CYB54"/>
    <mergeCell ref="CVA54:CVH54"/>
    <mergeCell ref="CVI54:CVP54"/>
    <mergeCell ref="CVQ54:CVX54"/>
    <mergeCell ref="CVY54:CWF54"/>
    <mergeCell ref="CWG54:CWN54"/>
    <mergeCell ref="CTM54:CTT54"/>
    <mergeCell ref="CTU54:CUB54"/>
    <mergeCell ref="CUC54:CUJ54"/>
    <mergeCell ref="CUK54:CUR54"/>
    <mergeCell ref="CUS54:CUZ54"/>
    <mergeCell ref="DEG54:DEN54"/>
    <mergeCell ref="DEO54:DEV54"/>
    <mergeCell ref="DEW54:DFD54"/>
    <mergeCell ref="DFE54:DFL54"/>
    <mergeCell ref="DFM54:DFT54"/>
    <mergeCell ref="DCS54:DCZ54"/>
    <mergeCell ref="DDA54:DDH54"/>
    <mergeCell ref="DDI54:DDP54"/>
    <mergeCell ref="DDQ54:DDX54"/>
    <mergeCell ref="DDY54:DEF54"/>
    <mergeCell ref="DBE54:DBL54"/>
    <mergeCell ref="DBM54:DBT54"/>
    <mergeCell ref="DBU54:DCB54"/>
    <mergeCell ref="DCC54:DCJ54"/>
    <mergeCell ref="DCK54:DCR54"/>
    <mergeCell ref="CZQ54:CZX54"/>
    <mergeCell ref="CZY54:DAF54"/>
    <mergeCell ref="DAG54:DAN54"/>
    <mergeCell ref="DAO54:DAV54"/>
    <mergeCell ref="DAW54:DBD54"/>
    <mergeCell ref="DKK54:DKR54"/>
    <mergeCell ref="DKS54:DKZ54"/>
    <mergeCell ref="DLA54:DLH54"/>
    <mergeCell ref="DLI54:DLP54"/>
    <mergeCell ref="DLQ54:DLX54"/>
    <mergeCell ref="DIW54:DJD54"/>
    <mergeCell ref="DJE54:DJL54"/>
    <mergeCell ref="DJM54:DJT54"/>
    <mergeCell ref="DJU54:DKB54"/>
    <mergeCell ref="DKC54:DKJ54"/>
    <mergeCell ref="DHI54:DHP54"/>
    <mergeCell ref="DHQ54:DHX54"/>
    <mergeCell ref="DHY54:DIF54"/>
    <mergeCell ref="DIG54:DIN54"/>
    <mergeCell ref="DIO54:DIV54"/>
    <mergeCell ref="DFU54:DGB54"/>
    <mergeCell ref="DGC54:DGJ54"/>
    <mergeCell ref="DGK54:DGR54"/>
    <mergeCell ref="DGS54:DGZ54"/>
    <mergeCell ref="DHA54:DHH54"/>
    <mergeCell ref="DQO54:DQV54"/>
    <mergeCell ref="DQW54:DRD54"/>
    <mergeCell ref="DRE54:DRL54"/>
    <mergeCell ref="DRM54:DRT54"/>
    <mergeCell ref="DRU54:DSB54"/>
    <mergeCell ref="DPA54:DPH54"/>
    <mergeCell ref="DPI54:DPP54"/>
    <mergeCell ref="DPQ54:DPX54"/>
    <mergeCell ref="DPY54:DQF54"/>
    <mergeCell ref="DQG54:DQN54"/>
    <mergeCell ref="DNM54:DNT54"/>
    <mergeCell ref="DNU54:DOB54"/>
    <mergeCell ref="DOC54:DOJ54"/>
    <mergeCell ref="DOK54:DOR54"/>
    <mergeCell ref="DOS54:DOZ54"/>
    <mergeCell ref="DLY54:DMF54"/>
    <mergeCell ref="DMG54:DMN54"/>
    <mergeCell ref="DMO54:DMV54"/>
    <mergeCell ref="DMW54:DND54"/>
    <mergeCell ref="DNE54:DNL54"/>
    <mergeCell ref="DWS54:DWZ54"/>
    <mergeCell ref="DXA54:DXH54"/>
    <mergeCell ref="DXI54:DXP54"/>
    <mergeCell ref="DXQ54:DXX54"/>
    <mergeCell ref="DXY54:DYF54"/>
    <mergeCell ref="DVE54:DVL54"/>
    <mergeCell ref="DVM54:DVT54"/>
    <mergeCell ref="DVU54:DWB54"/>
    <mergeCell ref="DWC54:DWJ54"/>
    <mergeCell ref="DWK54:DWR54"/>
    <mergeCell ref="DTQ54:DTX54"/>
    <mergeCell ref="DTY54:DUF54"/>
    <mergeCell ref="DUG54:DUN54"/>
    <mergeCell ref="DUO54:DUV54"/>
    <mergeCell ref="DUW54:DVD54"/>
    <mergeCell ref="DSC54:DSJ54"/>
    <mergeCell ref="DSK54:DSR54"/>
    <mergeCell ref="DSS54:DSZ54"/>
    <mergeCell ref="DTA54:DTH54"/>
    <mergeCell ref="DTI54:DTP54"/>
    <mergeCell ref="ECW54:EDD54"/>
    <mergeCell ref="EDE54:EDL54"/>
    <mergeCell ref="EDM54:EDT54"/>
    <mergeCell ref="EDU54:EEB54"/>
    <mergeCell ref="EEC54:EEJ54"/>
    <mergeCell ref="EBI54:EBP54"/>
    <mergeCell ref="EBQ54:EBX54"/>
    <mergeCell ref="EBY54:ECF54"/>
    <mergeCell ref="ECG54:ECN54"/>
    <mergeCell ref="ECO54:ECV54"/>
    <mergeCell ref="DZU54:EAB54"/>
    <mergeCell ref="EAC54:EAJ54"/>
    <mergeCell ref="EAK54:EAR54"/>
    <mergeCell ref="EAS54:EAZ54"/>
    <mergeCell ref="EBA54:EBH54"/>
    <mergeCell ref="DYG54:DYN54"/>
    <mergeCell ref="DYO54:DYV54"/>
    <mergeCell ref="DYW54:DZD54"/>
    <mergeCell ref="DZE54:DZL54"/>
    <mergeCell ref="DZM54:DZT54"/>
    <mergeCell ref="EJA54:EJH54"/>
    <mergeCell ref="EJI54:EJP54"/>
    <mergeCell ref="EJQ54:EJX54"/>
    <mergeCell ref="EJY54:EKF54"/>
    <mergeCell ref="EKG54:EKN54"/>
    <mergeCell ref="EHM54:EHT54"/>
    <mergeCell ref="EHU54:EIB54"/>
    <mergeCell ref="EIC54:EIJ54"/>
    <mergeCell ref="EIK54:EIR54"/>
    <mergeCell ref="EIS54:EIZ54"/>
    <mergeCell ref="EFY54:EGF54"/>
    <mergeCell ref="EGG54:EGN54"/>
    <mergeCell ref="EGO54:EGV54"/>
    <mergeCell ref="EGW54:EHD54"/>
    <mergeCell ref="EHE54:EHL54"/>
    <mergeCell ref="EEK54:EER54"/>
    <mergeCell ref="EES54:EEZ54"/>
    <mergeCell ref="EFA54:EFH54"/>
    <mergeCell ref="EFI54:EFP54"/>
    <mergeCell ref="EFQ54:EFX54"/>
    <mergeCell ref="EPE54:EPL54"/>
    <mergeCell ref="EPM54:EPT54"/>
    <mergeCell ref="EPU54:EQB54"/>
    <mergeCell ref="EQC54:EQJ54"/>
    <mergeCell ref="EQK54:EQR54"/>
    <mergeCell ref="ENQ54:ENX54"/>
    <mergeCell ref="ENY54:EOF54"/>
    <mergeCell ref="EOG54:EON54"/>
    <mergeCell ref="EOO54:EOV54"/>
    <mergeCell ref="EOW54:EPD54"/>
    <mergeCell ref="EMC54:EMJ54"/>
    <mergeCell ref="EMK54:EMR54"/>
    <mergeCell ref="EMS54:EMZ54"/>
    <mergeCell ref="ENA54:ENH54"/>
    <mergeCell ref="ENI54:ENP54"/>
    <mergeCell ref="EKO54:EKV54"/>
    <mergeCell ref="EKW54:ELD54"/>
    <mergeCell ref="ELE54:ELL54"/>
    <mergeCell ref="ELM54:ELT54"/>
    <mergeCell ref="ELU54:EMB54"/>
    <mergeCell ref="EVI54:EVP54"/>
    <mergeCell ref="EVQ54:EVX54"/>
    <mergeCell ref="EVY54:EWF54"/>
    <mergeCell ref="EWG54:EWN54"/>
    <mergeCell ref="EWO54:EWV54"/>
    <mergeCell ref="ETU54:EUB54"/>
    <mergeCell ref="EUC54:EUJ54"/>
    <mergeCell ref="EUK54:EUR54"/>
    <mergeCell ref="EUS54:EUZ54"/>
    <mergeCell ref="EVA54:EVH54"/>
    <mergeCell ref="ESG54:ESN54"/>
    <mergeCell ref="ESO54:ESV54"/>
    <mergeCell ref="ESW54:ETD54"/>
    <mergeCell ref="ETE54:ETL54"/>
    <mergeCell ref="ETM54:ETT54"/>
    <mergeCell ref="EQS54:EQZ54"/>
    <mergeCell ref="ERA54:ERH54"/>
    <mergeCell ref="ERI54:ERP54"/>
    <mergeCell ref="ERQ54:ERX54"/>
    <mergeCell ref="ERY54:ESF54"/>
    <mergeCell ref="FBM54:FBT54"/>
    <mergeCell ref="FBU54:FCB54"/>
    <mergeCell ref="FCC54:FCJ54"/>
    <mergeCell ref="FCK54:FCR54"/>
    <mergeCell ref="FCS54:FCZ54"/>
    <mergeCell ref="EZY54:FAF54"/>
    <mergeCell ref="FAG54:FAN54"/>
    <mergeCell ref="FAO54:FAV54"/>
    <mergeCell ref="FAW54:FBD54"/>
    <mergeCell ref="FBE54:FBL54"/>
    <mergeCell ref="EYK54:EYR54"/>
    <mergeCell ref="EYS54:EYZ54"/>
    <mergeCell ref="EZA54:EZH54"/>
    <mergeCell ref="EZI54:EZP54"/>
    <mergeCell ref="EZQ54:EZX54"/>
    <mergeCell ref="EWW54:EXD54"/>
    <mergeCell ref="EXE54:EXL54"/>
    <mergeCell ref="EXM54:EXT54"/>
    <mergeCell ref="EXU54:EYB54"/>
    <mergeCell ref="EYC54:EYJ54"/>
    <mergeCell ref="FHQ54:FHX54"/>
    <mergeCell ref="FHY54:FIF54"/>
    <mergeCell ref="FIG54:FIN54"/>
    <mergeCell ref="FIO54:FIV54"/>
    <mergeCell ref="FIW54:FJD54"/>
    <mergeCell ref="FGC54:FGJ54"/>
    <mergeCell ref="FGK54:FGR54"/>
    <mergeCell ref="FGS54:FGZ54"/>
    <mergeCell ref="FHA54:FHH54"/>
    <mergeCell ref="FHI54:FHP54"/>
    <mergeCell ref="FEO54:FEV54"/>
    <mergeCell ref="FEW54:FFD54"/>
    <mergeCell ref="FFE54:FFL54"/>
    <mergeCell ref="FFM54:FFT54"/>
    <mergeCell ref="FFU54:FGB54"/>
    <mergeCell ref="FDA54:FDH54"/>
    <mergeCell ref="FDI54:FDP54"/>
    <mergeCell ref="FDQ54:FDX54"/>
    <mergeCell ref="FDY54:FEF54"/>
    <mergeCell ref="FEG54:FEN54"/>
    <mergeCell ref="FNU54:FOB54"/>
    <mergeCell ref="FOC54:FOJ54"/>
    <mergeCell ref="FOK54:FOR54"/>
    <mergeCell ref="FOS54:FOZ54"/>
    <mergeCell ref="FPA54:FPH54"/>
    <mergeCell ref="FMG54:FMN54"/>
    <mergeCell ref="FMO54:FMV54"/>
    <mergeCell ref="FMW54:FND54"/>
    <mergeCell ref="FNE54:FNL54"/>
    <mergeCell ref="FNM54:FNT54"/>
    <mergeCell ref="FKS54:FKZ54"/>
    <mergeCell ref="FLA54:FLH54"/>
    <mergeCell ref="FLI54:FLP54"/>
    <mergeCell ref="FLQ54:FLX54"/>
    <mergeCell ref="FLY54:FMF54"/>
    <mergeCell ref="FJE54:FJL54"/>
    <mergeCell ref="FJM54:FJT54"/>
    <mergeCell ref="FJU54:FKB54"/>
    <mergeCell ref="FKC54:FKJ54"/>
    <mergeCell ref="FKK54:FKR54"/>
    <mergeCell ref="FTY54:FUF54"/>
    <mergeCell ref="FUG54:FUN54"/>
    <mergeCell ref="FUO54:FUV54"/>
    <mergeCell ref="FUW54:FVD54"/>
    <mergeCell ref="FVE54:FVL54"/>
    <mergeCell ref="FSK54:FSR54"/>
    <mergeCell ref="FSS54:FSZ54"/>
    <mergeCell ref="FTA54:FTH54"/>
    <mergeCell ref="FTI54:FTP54"/>
    <mergeCell ref="FTQ54:FTX54"/>
    <mergeCell ref="FQW54:FRD54"/>
    <mergeCell ref="FRE54:FRL54"/>
    <mergeCell ref="FRM54:FRT54"/>
    <mergeCell ref="FRU54:FSB54"/>
    <mergeCell ref="FSC54:FSJ54"/>
    <mergeCell ref="FPI54:FPP54"/>
    <mergeCell ref="FPQ54:FPX54"/>
    <mergeCell ref="FPY54:FQF54"/>
    <mergeCell ref="FQG54:FQN54"/>
    <mergeCell ref="FQO54:FQV54"/>
    <mergeCell ref="GAC54:GAJ54"/>
    <mergeCell ref="GAK54:GAR54"/>
    <mergeCell ref="GAS54:GAZ54"/>
    <mergeCell ref="GBA54:GBH54"/>
    <mergeCell ref="GBI54:GBP54"/>
    <mergeCell ref="FYO54:FYV54"/>
    <mergeCell ref="FYW54:FZD54"/>
    <mergeCell ref="FZE54:FZL54"/>
    <mergeCell ref="FZM54:FZT54"/>
    <mergeCell ref="FZU54:GAB54"/>
    <mergeCell ref="FXA54:FXH54"/>
    <mergeCell ref="FXI54:FXP54"/>
    <mergeCell ref="FXQ54:FXX54"/>
    <mergeCell ref="FXY54:FYF54"/>
    <mergeCell ref="FYG54:FYN54"/>
    <mergeCell ref="FVM54:FVT54"/>
    <mergeCell ref="FVU54:FWB54"/>
    <mergeCell ref="FWC54:FWJ54"/>
    <mergeCell ref="FWK54:FWR54"/>
    <mergeCell ref="FWS54:FWZ54"/>
    <mergeCell ref="GGG54:GGN54"/>
    <mergeCell ref="GGO54:GGV54"/>
    <mergeCell ref="GGW54:GHD54"/>
    <mergeCell ref="GHE54:GHL54"/>
    <mergeCell ref="GHM54:GHT54"/>
    <mergeCell ref="GES54:GEZ54"/>
    <mergeCell ref="GFA54:GFH54"/>
    <mergeCell ref="GFI54:GFP54"/>
    <mergeCell ref="GFQ54:GFX54"/>
    <mergeCell ref="GFY54:GGF54"/>
    <mergeCell ref="GDE54:GDL54"/>
    <mergeCell ref="GDM54:GDT54"/>
    <mergeCell ref="GDU54:GEB54"/>
    <mergeCell ref="GEC54:GEJ54"/>
    <mergeCell ref="GEK54:GER54"/>
    <mergeCell ref="GBQ54:GBX54"/>
    <mergeCell ref="GBY54:GCF54"/>
    <mergeCell ref="GCG54:GCN54"/>
    <mergeCell ref="GCO54:GCV54"/>
    <mergeCell ref="GCW54:GDD54"/>
    <mergeCell ref="GMK54:GMR54"/>
    <mergeCell ref="GMS54:GMZ54"/>
    <mergeCell ref="GNA54:GNH54"/>
    <mergeCell ref="GNI54:GNP54"/>
    <mergeCell ref="GNQ54:GNX54"/>
    <mergeCell ref="GKW54:GLD54"/>
    <mergeCell ref="GLE54:GLL54"/>
    <mergeCell ref="GLM54:GLT54"/>
    <mergeCell ref="GLU54:GMB54"/>
    <mergeCell ref="GMC54:GMJ54"/>
    <mergeCell ref="GJI54:GJP54"/>
    <mergeCell ref="GJQ54:GJX54"/>
    <mergeCell ref="GJY54:GKF54"/>
    <mergeCell ref="GKG54:GKN54"/>
    <mergeCell ref="GKO54:GKV54"/>
    <mergeCell ref="GHU54:GIB54"/>
    <mergeCell ref="GIC54:GIJ54"/>
    <mergeCell ref="GIK54:GIR54"/>
    <mergeCell ref="GIS54:GIZ54"/>
    <mergeCell ref="GJA54:GJH54"/>
    <mergeCell ref="GSO54:GSV54"/>
    <mergeCell ref="GSW54:GTD54"/>
    <mergeCell ref="GTE54:GTL54"/>
    <mergeCell ref="GTM54:GTT54"/>
    <mergeCell ref="GTU54:GUB54"/>
    <mergeCell ref="GRA54:GRH54"/>
    <mergeCell ref="GRI54:GRP54"/>
    <mergeCell ref="GRQ54:GRX54"/>
    <mergeCell ref="GRY54:GSF54"/>
    <mergeCell ref="GSG54:GSN54"/>
    <mergeCell ref="GPM54:GPT54"/>
    <mergeCell ref="GPU54:GQB54"/>
    <mergeCell ref="GQC54:GQJ54"/>
    <mergeCell ref="GQK54:GQR54"/>
    <mergeCell ref="GQS54:GQZ54"/>
    <mergeCell ref="GNY54:GOF54"/>
    <mergeCell ref="GOG54:GON54"/>
    <mergeCell ref="GOO54:GOV54"/>
    <mergeCell ref="GOW54:GPD54"/>
    <mergeCell ref="GPE54:GPL54"/>
    <mergeCell ref="GYS54:GYZ54"/>
    <mergeCell ref="GZA54:GZH54"/>
    <mergeCell ref="GZI54:GZP54"/>
    <mergeCell ref="GZQ54:GZX54"/>
    <mergeCell ref="GZY54:HAF54"/>
    <mergeCell ref="GXE54:GXL54"/>
    <mergeCell ref="GXM54:GXT54"/>
    <mergeCell ref="GXU54:GYB54"/>
    <mergeCell ref="GYC54:GYJ54"/>
    <mergeCell ref="GYK54:GYR54"/>
    <mergeCell ref="GVQ54:GVX54"/>
    <mergeCell ref="GVY54:GWF54"/>
    <mergeCell ref="GWG54:GWN54"/>
    <mergeCell ref="GWO54:GWV54"/>
    <mergeCell ref="GWW54:GXD54"/>
    <mergeCell ref="GUC54:GUJ54"/>
    <mergeCell ref="GUK54:GUR54"/>
    <mergeCell ref="GUS54:GUZ54"/>
    <mergeCell ref="GVA54:GVH54"/>
    <mergeCell ref="GVI54:GVP54"/>
    <mergeCell ref="HEW54:HFD54"/>
    <mergeCell ref="HFE54:HFL54"/>
    <mergeCell ref="HFM54:HFT54"/>
    <mergeCell ref="HFU54:HGB54"/>
    <mergeCell ref="HGC54:HGJ54"/>
    <mergeCell ref="HDI54:HDP54"/>
    <mergeCell ref="HDQ54:HDX54"/>
    <mergeCell ref="HDY54:HEF54"/>
    <mergeCell ref="HEG54:HEN54"/>
    <mergeCell ref="HEO54:HEV54"/>
    <mergeCell ref="HBU54:HCB54"/>
    <mergeCell ref="HCC54:HCJ54"/>
    <mergeCell ref="HCK54:HCR54"/>
    <mergeCell ref="HCS54:HCZ54"/>
    <mergeCell ref="HDA54:HDH54"/>
    <mergeCell ref="HAG54:HAN54"/>
    <mergeCell ref="HAO54:HAV54"/>
    <mergeCell ref="HAW54:HBD54"/>
    <mergeCell ref="HBE54:HBL54"/>
    <mergeCell ref="HBM54:HBT54"/>
    <mergeCell ref="HLA54:HLH54"/>
    <mergeCell ref="HLI54:HLP54"/>
    <mergeCell ref="HLQ54:HLX54"/>
    <mergeCell ref="HLY54:HMF54"/>
    <mergeCell ref="HMG54:HMN54"/>
    <mergeCell ref="HJM54:HJT54"/>
    <mergeCell ref="HJU54:HKB54"/>
    <mergeCell ref="HKC54:HKJ54"/>
    <mergeCell ref="HKK54:HKR54"/>
    <mergeCell ref="HKS54:HKZ54"/>
    <mergeCell ref="HHY54:HIF54"/>
    <mergeCell ref="HIG54:HIN54"/>
    <mergeCell ref="HIO54:HIV54"/>
    <mergeCell ref="HIW54:HJD54"/>
    <mergeCell ref="HJE54:HJL54"/>
    <mergeCell ref="HGK54:HGR54"/>
    <mergeCell ref="HGS54:HGZ54"/>
    <mergeCell ref="HHA54:HHH54"/>
    <mergeCell ref="HHI54:HHP54"/>
    <mergeCell ref="HHQ54:HHX54"/>
    <mergeCell ref="HRE54:HRL54"/>
    <mergeCell ref="HRM54:HRT54"/>
    <mergeCell ref="HRU54:HSB54"/>
    <mergeCell ref="HSC54:HSJ54"/>
    <mergeCell ref="HSK54:HSR54"/>
    <mergeCell ref="HPQ54:HPX54"/>
    <mergeCell ref="HPY54:HQF54"/>
    <mergeCell ref="HQG54:HQN54"/>
    <mergeCell ref="HQO54:HQV54"/>
    <mergeCell ref="HQW54:HRD54"/>
    <mergeCell ref="HOC54:HOJ54"/>
    <mergeCell ref="HOK54:HOR54"/>
    <mergeCell ref="HOS54:HOZ54"/>
    <mergeCell ref="HPA54:HPH54"/>
    <mergeCell ref="HPI54:HPP54"/>
    <mergeCell ref="HMO54:HMV54"/>
    <mergeCell ref="HMW54:HND54"/>
    <mergeCell ref="HNE54:HNL54"/>
    <mergeCell ref="HNM54:HNT54"/>
    <mergeCell ref="HNU54:HOB54"/>
    <mergeCell ref="HXI54:HXP54"/>
    <mergeCell ref="HXQ54:HXX54"/>
    <mergeCell ref="HXY54:HYF54"/>
    <mergeCell ref="HYG54:HYN54"/>
    <mergeCell ref="HYO54:HYV54"/>
    <mergeCell ref="HVU54:HWB54"/>
    <mergeCell ref="HWC54:HWJ54"/>
    <mergeCell ref="HWK54:HWR54"/>
    <mergeCell ref="HWS54:HWZ54"/>
    <mergeCell ref="HXA54:HXH54"/>
    <mergeCell ref="HUG54:HUN54"/>
    <mergeCell ref="HUO54:HUV54"/>
    <mergeCell ref="HUW54:HVD54"/>
    <mergeCell ref="HVE54:HVL54"/>
    <mergeCell ref="HVM54:HVT54"/>
    <mergeCell ref="HSS54:HSZ54"/>
    <mergeCell ref="HTA54:HTH54"/>
    <mergeCell ref="HTI54:HTP54"/>
    <mergeCell ref="HTQ54:HTX54"/>
    <mergeCell ref="HTY54:HUF54"/>
    <mergeCell ref="IDM54:IDT54"/>
    <mergeCell ref="IDU54:IEB54"/>
    <mergeCell ref="IEC54:IEJ54"/>
    <mergeCell ref="IEK54:IER54"/>
    <mergeCell ref="IES54:IEZ54"/>
    <mergeCell ref="IBY54:ICF54"/>
    <mergeCell ref="ICG54:ICN54"/>
    <mergeCell ref="ICO54:ICV54"/>
    <mergeCell ref="ICW54:IDD54"/>
    <mergeCell ref="IDE54:IDL54"/>
    <mergeCell ref="IAK54:IAR54"/>
    <mergeCell ref="IAS54:IAZ54"/>
    <mergeCell ref="IBA54:IBH54"/>
    <mergeCell ref="IBI54:IBP54"/>
    <mergeCell ref="IBQ54:IBX54"/>
    <mergeCell ref="HYW54:HZD54"/>
    <mergeCell ref="HZE54:HZL54"/>
    <mergeCell ref="HZM54:HZT54"/>
    <mergeCell ref="HZU54:IAB54"/>
    <mergeCell ref="IAC54:IAJ54"/>
    <mergeCell ref="IJQ54:IJX54"/>
    <mergeCell ref="IJY54:IKF54"/>
    <mergeCell ref="IKG54:IKN54"/>
    <mergeCell ref="IKO54:IKV54"/>
    <mergeCell ref="IKW54:ILD54"/>
    <mergeCell ref="IIC54:IIJ54"/>
    <mergeCell ref="IIK54:IIR54"/>
    <mergeCell ref="IIS54:IIZ54"/>
    <mergeCell ref="IJA54:IJH54"/>
    <mergeCell ref="IJI54:IJP54"/>
    <mergeCell ref="IGO54:IGV54"/>
    <mergeCell ref="IGW54:IHD54"/>
    <mergeCell ref="IHE54:IHL54"/>
    <mergeCell ref="IHM54:IHT54"/>
    <mergeCell ref="IHU54:IIB54"/>
    <mergeCell ref="IFA54:IFH54"/>
    <mergeCell ref="IFI54:IFP54"/>
    <mergeCell ref="IFQ54:IFX54"/>
    <mergeCell ref="IFY54:IGF54"/>
    <mergeCell ref="IGG54:IGN54"/>
    <mergeCell ref="IPU54:IQB54"/>
    <mergeCell ref="IQC54:IQJ54"/>
    <mergeCell ref="IQK54:IQR54"/>
    <mergeCell ref="IQS54:IQZ54"/>
    <mergeCell ref="IRA54:IRH54"/>
    <mergeCell ref="IOG54:ION54"/>
    <mergeCell ref="IOO54:IOV54"/>
    <mergeCell ref="IOW54:IPD54"/>
    <mergeCell ref="IPE54:IPL54"/>
    <mergeCell ref="IPM54:IPT54"/>
    <mergeCell ref="IMS54:IMZ54"/>
    <mergeCell ref="INA54:INH54"/>
    <mergeCell ref="INI54:INP54"/>
    <mergeCell ref="INQ54:INX54"/>
    <mergeCell ref="INY54:IOF54"/>
    <mergeCell ref="ILE54:ILL54"/>
    <mergeCell ref="ILM54:ILT54"/>
    <mergeCell ref="ILU54:IMB54"/>
    <mergeCell ref="IMC54:IMJ54"/>
    <mergeCell ref="IMK54:IMR54"/>
    <mergeCell ref="IVY54:IWF54"/>
    <mergeCell ref="IWG54:IWN54"/>
    <mergeCell ref="IWO54:IWV54"/>
    <mergeCell ref="IWW54:IXD54"/>
    <mergeCell ref="IXE54:IXL54"/>
    <mergeCell ref="IUK54:IUR54"/>
    <mergeCell ref="IUS54:IUZ54"/>
    <mergeCell ref="IVA54:IVH54"/>
    <mergeCell ref="IVI54:IVP54"/>
    <mergeCell ref="IVQ54:IVX54"/>
    <mergeCell ref="ISW54:ITD54"/>
    <mergeCell ref="ITE54:ITL54"/>
    <mergeCell ref="ITM54:ITT54"/>
    <mergeCell ref="ITU54:IUB54"/>
    <mergeCell ref="IUC54:IUJ54"/>
    <mergeCell ref="IRI54:IRP54"/>
    <mergeCell ref="IRQ54:IRX54"/>
    <mergeCell ref="IRY54:ISF54"/>
    <mergeCell ref="ISG54:ISN54"/>
    <mergeCell ref="ISO54:ISV54"/>
    <mergeCell ref="JCC54:JCJ54"/>
    <mergeCell ref="JCK54:JCR54"/>
    <mergeCell ref="JCS54:JCZ54"/>
    <mergeCell ref="JDA54:JDH54"/>
    <mergeCell ref="JDI54:JDP54"/>
    <mergeCell ref="JAO54:JAV54"/>
    <mergeCell ref="JAW54:JBD54"/>
    <mergeCell ref="JBE54:JBL54"/>
    <mergeCell ref="JBM54:JBT54"/>
    <mergeCell ref="JBU54:JCB54"/>
    <mergeCell ref="IZA54:IZH54"/>
    <mergeCell ref="IZI54:IZP54"/>
    <mergeCell ref="IZQ54:IZX54"/>
    <mergeCell ref="IZY54:JAF54"/>
    <mergeCell ref="JAG54:JAN54"/>
    <mergeCell ref="IXM54:IXT54"/>
    <mergeCell ref="IXU54:IYB54"/>
    <mergeCell ref="IYC54:IYJ54"/>
    <mergeCell ref="IYK54:IYR54"/>
    <mergeCell ref="IYS54:IYZ54"/>
    <mergeCell ref="JIG54:JIN54"/>
    <mergeCell ref="JIO54:JIV54"/>
    <mergeCell ref="JIW54:JJD54"/>
    <mergeCell ref="JJE54:JJL54"/>
    <mergeCell ref="JJM54:JJT54"/>
    <mergeCell ref="JGS54:JGZ54"/>
    <mergeCell ref="JHA54:JHH54"/>
    <mergeCell ref="JHI54:JHP54"/>
    <mergeCell ref="JHQ54:JHX54"/>
    <mergeCell ref="JHY54:JIF54"/>
    <mergeCell ref="JFE54:JFL54"/>
    <mergeCell ref="JFM54:JFT54"/>
    <mergeCell ref="JFU54:JGB54"/>
    <mergeCell ref="JGC54:JGJ54"/>
    <mergeCell ref="JGK54:JGR54"/>
    <mergeCell ref="JDQ54:JDX54"/>
    <mergeCell ref="JDY54:JEF54"/>
    <mergeCell ref="JEG54:JEN54"/>
    <mergeCell ref="JEO54:JEV54"/>
    <mergeCell ref="JEW54:JFD54"/>
    <mergeCell ref="JOK54:JOR54"/>
    <mergeCell ref="JOS54:JOZ54"/>
    <mergeCell ref="JPA54:JPH54"/>
    <mergeCell ref="JPI54:JPP54"/>
    <mergeCell ref="JPQ54:JPX54"/>
    <mergeCell ref="JMW54:JND54"/>
    <mergeCell ref="JNE54:JNL54"/>
    <mergeCell ref="JNM54:JNT54"/>
    <mergeCell ref="JNU54:JOB54"/>
    <mergeCell ref="JOC54:JOJ54"/>
    <mergeCell ref="JLI54:JLP54"/>
    <mergeCell ref="JLQ54:JLX54"/>
    <mergeCell ref="JLY54:JMF54"/>
    <mergeCell ref="JMG54:JMN54"/>
    <mergeCell ref="JMO54:JMV54"/>
    <mergeCell ref="JJU54:JKB54"/>
    <mergeCell ref="JKC54:JKJ54"/>
    <mergeCell ref="JKK54:JKR54"/>
    <mergeCell ref="JKS54:JKZ54"/>
    <mergeCell ref="JLA54:JLH54"/>
    <mergeCell ref="JUO54:JUV54"/>
    <mergeCell ref="JUW54:JVD54"/>
    <mergeCell ref="JVE54:JVL54"/>
    <mergeCell ref="JVM54:JVT54"/>
    <mergeCell ref="JVU54:JWB54"/>
    <mergeCell ref="JTA54:JTH54"/>
    <mergeCell ref="JTI54:JTP54"/>
    <mergeCell ref="JTQ54:JTX54"/>
    <mergeCell ref="JTY54:JUF54"/>
    <mergeCell ref="JUG54:JUN54"/>
    <mergeCell ref="JRM54:JRT54"/>
    <mergeCell ref="JRU54:JSB54"/>
    <mergeCell ref="JSC54:JSJ54"/>
    <mergeCell ref="JSK54:JSR54"/>
    <mergeCell ref="JSS54:JSZ54"/>
    <mergeCell ref="JPY54:JQF54"/>
    <mergeCell ref="JQG54:JQN54"/>
    <mergeCell ref="JQO54:JQV54"/>
    <mergeCell ref="JQW54:JRD54"/>
    <mergeCell ref="JRE54:JRL54"/>
    <mergeCell ref="KAS54:KAZ54"/>
    <mergeCell ref="KBA54:KBH54"/>
    <mergeCell ref="KBI54:KBP54"/>
    <mergeCell ref="KBQ54:KBX54"/>
    <mergeCell ref="KBY54:KCF54"/>
    <mergeCell ref="JZE54:JZL54"/>
    <mergeCell ref="JZM54:JZT54"/>
    <mergeCell ref="JZU54:KAB54"/>
    <mergeCell ref="KAC54:KAJ54"/>
    <mergeCell ref="KAK54:KAR54"/>
    <mergeCell ref="JXQ54:JXX54"/>
    <mergeCell ref="JXY54:JYF54"/>
    <mergeCell ref="JYG54:JYN54"/>
    <mergeCell ref="JYO54:JYV54"/>
    <mergeCell ref="JYW54:JZD54"/>
    <mergeCell ref="JWC54:JWJ54"/>
    <mergeCell ref="JWK54:JWR54"/>
    <mergeCell ref="JWS54:JWZ54"/>
    <mergeCell ref="JXA54:JXH54"/>
    <mergeCell ref="JXI54:JXP54"/>
    <mergeCell ref="KGW54:KHD54"/>
    <mergeCell ref="KHE54:KHL54"/>
    <mergeCell ref="KHM54:KHT54"/>
    <mergeCell ref="KHU54:KIB54"/>
    <mergeCell ref="KIC54:KIJ54"/>
    <mergeCell ref="KFI54:KFP54"/>
    <mergeCell ref="KFQ54:KFX54"/>
    <mergeCell ref="KFY54:KGF54"/>
    <mergeCell ref="KGG54:KGN54"/>
    <mergeCell ref="KGO54:KGV54"/>
    <mergeCell ref="KDU54:KEB54"/>
    <mergeCell ref="KEC54:KEJ54"/>
    <mergeCell ref="KEK54:KER54"/>
    <mergeCell ref="KES54:KEZ54"/>
    <mergeCell ref="KFA54:KFH54"/>
    <mergeCell ref="KCG54:KCN54"/>
    <mergeCell ref="KCO54:KCV54"/>
    <mergeCell ref="KCW54:KDD54"/>
    <mergeCell ref="KDE54:KDL54"/>
    <mergeCell ref="KDM54:KDT54"/>
    <mergeCell ref="KNA54:KNH54"/>
    <mergeCell ref="KNI54:KNP54"/>
    <mergeCell ref="KNQ54:KNX54"/>
    <mergeCell ref="KNY54:KOF54"/>
    <mergeCell ref="KOG54:KON54"/>
    <mergeCell ref="KLM54:KLT54"/>
    <mergeCell ref="KLU54:KMB54"/>
    <mergeCell ref="KMC54:KMJ54"/>
    <mergeCell ref="KMK54:KMR54"/>
    <mergeCell ref="KMS54:KMZ54"/>
    <mergeCell ref="KJY54:KKF54"/>
    <mergeCell ref="KKG54:KKN54"/>
    <mergeCell ref="KKO54:KKV54"/>
    <mergeCell ref="KKW54:KLD54"/>
    <mergeCell ref="KLE54:KLL54"/>
    <mergeCell ref="KIK54:KIR54"/>
    <mergeCell ref="KIS54:KIZ54"/>
    <mergeCell ref="KJA54:KJH54"/>
    <mergeCell ref="KJI54:KJP54"/>
    <mergeCell ref="KJQ54:KJX54"/>
    <mergeCell ref="KTE54:KTL54"/>
    <mergeCell ref="KTM54:KTT54"/>
    <mergeCell ref="KTU54:KUB54"/>
    <mergeCell ref="KUC54:KUJ54"/>
    <mergeCell ref="KUK54:KUR54"/>
    <mergeCell ref="KRQ54:KRX54"/>
    <mergeCell ref="KRY54:KSF54"/>
    <mergeCell ref="KSG54:KSN54"/>
    <mergeCell ref="KSO54:KSV54"/>
    <mergeCell ref="KSW54:KTD54"/>
    <mergeCell ref="KQC54:KQJ54"/>
    <mergeCell ref="KQK54:KQR54"/>
    <mergeCell ref="KQS54:KQZ54"/>
    <mergeCell ref="KRA54:KRH54"/>
    <mergeCell ref="KRI54:KRP54"/>
    <mergeCell ref="KOO54:KOV54"/>
    <mergeCell ref="KOW54:KPD54"/>
    <mergeCell ref="KPE54:KPL54"/>
    <mergeCell ref="KPM54:KPT54"/>
    <mergeCell ref="KPU54:KQB54"/>
    <mergeCell ref="KZI54:KZP54"/>
    <mergeCell ref="KZQ54:KZX54"/>
    <mergeCell ref="KZY54:LAF54"/>
    <mergeCell ref="LAG54:LAN54"/>
    <mergeCell ref="LAO54:LAV54"/>
    <mergeCell ref="KXU54:KYB54"/>
    <mergeCell ref="KYC54:KYJ54"/>
    <mergeCell ref="KYK54:KYR54"/>
    <mergeCell ref="KYS54:KYZ54"/>
    <mergeCell ref="KZA54:KZH54"/>
    <mergeCell ref="KWG54:KWN54"/>
    <mergeCell ref="KWO54:KWV54"/>
    <mergeCell ref="KWW54:KXD54"/>
    <mergeCell ref="KXE54:KXL54"/>
    <mergeCell ref="KXM54:KXT54"/>
    <mergeCell ref="KUS54:KUZ54"/>
    <mergeCell ref="KVA54:KVH54"/>
    <mergeCell ref="KVI54:KVP54"/>
    <mergeCell ref="KVQ54:KVX54"/>
    <mergeCell ref="KVY54:KWF54"/>
    <mergeCell ref="LFM54:LFT54"/>
    <mergeCell ref="LFU54:LGB54"/>
    <mergeCell ref="LGC54:LGJ54"/>
    <mergeCell ref="LGK54:LGR54"/>
    <mergeCell ref="LGS54:LGZ54"/>
    <mergeCell ref="LDY54:LEF54"/>
    <mergeCell ref="LEG54:LEN54"/>
    <mergeCell ref="LEO54:LEV54"/>
    <mergeCell ref="LEW54:LFD54"/>
    <mergeCell ref="LFE54:LFL54"/>
    <mergeCell ref="LCK54:LCR54"/>
    <mergeCell ref="LCS54:LCZ54"/>
    <mergeCell ref="LDA54:LDH54"/>
    <mergeCell ref="LDI54:LDP54"/>
    <mergeCell ref="LDQ54:LDX54"/>
    <mergeCell ref="LAW54:LBD54"/>
    <mergeCell ref="LBE54:LBL54"/>
    <mergeCell ref="LBM54:LBT54"/>
    <mergeCell ref="LBU54:LCB54"/>
    <mergeCell ref="LCC54:LCJ54"/>
    <mergeCell ref="LLQ54:LLX54"/>
    <mergeCell ref="LLY54:LMF54"/>
    <mergeCell ref="LMG54:LMN54"/>
    <mergeCell ref="LMO54:LMV54"/>
    <mergeCell ref="LMW54:LND54"/>
    <mergeCell ref="LKC54:LKJ54"/>
    <mergeCell ref="LKK54:LKR54"/>
    <mergeCell ref="LKS54:LKZ54"/>
    <mergeCell ref="LLA54:LLH54"/>
    <mergeCell ref="LLI54:LLP54"/>
    <mergeCell ref="LIO54:LIV54"/>
    <mergeCell ref="LIW54:LJD54"/>
    <mergeCell ref="LJE54:LJL54"/>
    <mergeCell ref="LJM54:LJT54"/>
    <mergeCell ref="LJU54:LKB54"/>
    <mergeCell ref="LHA54:LHH54"/>
    <mergeCell ref="LHI54:LHP54"/>
    <mergeCell ref="LHQ54:LHX54"/>
    <mergeCell ref="LHY54:LIF54"/>
    <mergeCell ref="LIG54:LIN54"/>
    <mergeCell ref="LRU54:LSB54"/>
    <mergeCell ref="LSC54:LSJ54"/>
    <mergeCell ref="LSK54:LSR54"/>
    <mergeCell ref="LSS54:LSZ54"/>
    <mergeCell ref="LTA54:LTH54"/>
    <mergeCell ref="LQG54:LQN54"/>
    <mergeCell ref="LQO54:LQV54"/>
    <mergeCell ref="LQW54:LRD54"/>
    <mergeCell ref="LRE54:LRL54"/>
    <mergeCell ref="LRM54:LRT54"/>
    <mergeCell ref="LOS54:LOZ54"/>
    <mergeCell ref="LPA54:LPH54"/>
    <mergeCell ref="LPI54:LPP54"/>
    <mergeCell ref="LPQ54:LPX54"/>
    <mergeCell ref="LPY54:LQF54"/>
    <mergeCell ref="LNE54:LNL54"/>
    <mergeCell ref="LNM54:LNT54"/>
    <mergeCell ref="LNU54:LOB54"/>
    <mergeCell ref="LOC54:LOJ54"/>
    <mergeCell ref="LOK54:LOR54"/>
    <mergeCell ref="LXY54:LYF54"/>
    <mergeCell ref="LYG54:LYN54"/>
    <mergeCell ref="LYO54:LYV54"/>
    <mergeCell ref="LYW54:LZD54"/>
    <mergeCell ref="LZE54:LZL54"/>
    <mergeCell ref="LWK54:LWR54"/>
    <mergeCell ref="LWS54:LWZ54"/>
    <mergeCell ref="LXA54:LXH54"/>
    <mergeCell ref="LXI54:LXP54"/>
    <mergeCell ref="LXQ54:LXX54"/>
    <mergeCell ref="LUW54:LVD54"/>
    <mergeCell ref="LVE54:LVL54"/>
    <mergeCell ref="LVM54:LVT54"/>
    <mergeCell ref="LVU54:LWB54"/>
    <mergeCell ref="LWC54:LWJ54"/>
    <mergeCell ref="LTI54:LTP54"/>
    <mergeCell ref="LTQ54:LTX54"/>
    <mergeCell ref="LTY54:LUF54"/>
    <mergeCell ref="LUG54:LUN54"/>
    <mergeCell ref="LUO54:LUV54"/>
    <mergeCell ref="MEC54:MEJ54"/>
    <mergeCell ref="MEK54:MER54"/>
    <mergeCell ref="MES54:MEZ54"/>
    <mergeCell ref="MFA54:MFH54"/>
    <mergeCell ref="MFI54:MFP54"/>
    <mergeCell ref="MCO54:MCV54"/>
    <mergeCell ref="MCW54:MDD54"/>
    <mergeCell ref="MDE54:MDL54"/>
    <mergeCell ref="MDM54:MDT54"/>
    <mergeCell ref="MDU54:MEB54"/>
    <mergeCell ref="MBA54:MBH54"/>
    <mergeCell ref="MBI54:MBP54"/>
    <mergeCell ref="MBQ54:MBX54"/>
    <mergeCell ref="MBY54:MCF54"/>
    <mergeCell ref="MCG54:MCN54"/>
    <mergeCell ref="LZM54:LZT54"/>
    <mergeCell ref="LZU54:MAB54"/>
    <mergeCell ref="MAC54:MAJ54"/>
    <mergeCell ref="MAK54:MAR54"/>
    <mergeCell ref="MAS54:MAZ54"/>
    <mergeCell ref="MKG54:MKN54"/>
    <mergeCell ref="MKO54:MKV54"/>
    <mergeCell ref="MKW54:MLD54"/>
    <mergeCell ref="MLE54:MLL54"/>
    <mergeCell ref="MLM54:MLT54"/>
    <mergeCell ref="MIS54:MIZ54"/>
    <mergeCell ref="MJA54:MJH54"/>
    <mergeCell ref="MJI54:MJP54"/>
    <mergeCell ref="MJQ54:MJX54"/>
    <mergeCell ref="MJY54:MKF54"/>
    <mergeCell ref="MHE54:MHL54"/>
    <mergeCell ref="MHM54:MHT54"/>
    <mergeCell ref="MHU54:MIB54"/>
    <mergeCell ref="MIC54:MIJ54"/>
    <mergeCell ref="MIK54:MIR54"/>
    <mergeCell ref="MFQ54:MFX54"/>
    <mergeCell ref="MFY54:MGF54"/>
    <mergeCell ref="MGG54:MGN54"/>
    <mergeCell ref="MGO54:MGV54"/>
    <mergeCell ref="MGW54:MHD54"/>
    <mergeCell ref="MQK54:MQR54"/>
    <mergeCell ref="MQS54:MQZ54"/>
    <mergeCell ref="MRA54:MRH54"/>
    <mergeCell ref="MRI54:MRP54"/>
    <mergeCell ref="MRQ54:MRX54"/>
    <mergeCell ref="MOW54:MPD54"/>
    <mergeCell ref="MPE54:MPL54"/>
    <mergeCell ref="MPM54:MPT54"/>
    <mergeCell ref="MPU54:MQB54"/>
    <mergeCell ref="MQC54:MQJ54"/>
    <mergeCell ref="MNI54:MNP54"/>
    <mergeCell ref="MNQ54:MNX54"/>
    <mergeCell ref="MNY54:MOF54"/>
    <mergeCell ref="MOG54:MON54"/>
    <mergeCell ref="MOO54:MOV54"/>
    <mergeCell ref="MLU54:MMB54"/>
    <mergeCell ref="MMC54:MMJ54"/>
    <mergeCell ref="MMK54:MMR54"/>
    <mergeCell ref="MMS54:MMZ54"/>
    <mergeCell ref="MNA54:MNH54"/>
    <mergeCell ref="MWO54:MWV54"/>
    <mergeCell ref="MWW54:MXD54"/>
    <mergeCell ref="MXE54:MXL54"/>
    <mergeCell ref="MXM54:MXT54"/>
    <mergeCell ref="MXU54:MYB54"/>
    <mergeCell ref="MVA54:MVH54"/>
    <mergeCell ref="MVI54:MVP54"/>
    <mergeCell ref="MVQ54:MVX54"/>
    <mergeCell ref="MVY54:MWF54"/>
    <mergeCell ref="MWG54:MWN54"/>
    <mergeCell ref="MTM54:MTT54"/>
    <mergeCell ref="MTU54:MUB54"/>
    <mergeCell ref="MUC54:MUJ54"/>
    <mergeCell ref="MUK54:MUR54"/>
    <mergeCell ref="MUS54:MUZ54"/>
    <mergeCell ref="MRY54:MSF54"/>
    <mergeCell ref="MSG54:MSN54"/>
    <mergeCell ref="MSO54:MSV54"/>
    <mergeCell ref="MSW54:MTD54"/>
    <mergeCell ref="MTE54:MTL54"/>
    <mergeCell ref="NCS54:NCZ54"/>
    <mergeCell ref="NDA54:NDH54"/>
    <mergeCell ref="NDI54:NDP54"/>
    <mergeCell ref="NDQ54:NDX54"/>
    <mergeCell ref="NDY54:NEF54"/>
    <mergeCell ref="NBE54:NBL54"/>
    <mergeCell ref="NBM54:NBT54"/>
    <mergeCell ref="NBU54:NCB54"/>
    <mergeCell ref="NCC54:NCJ54"/>
    <mergeCell ref="NCK54:NCR54"/>
    <mergeCell ref="MZQ54:MZX54"/>
    <mergeCell ref="MZY54:NAF54"/>
    <mergeCell ref="NAG54:NAN54"/>
    <mergeCell ref="NAO54:NAV54"/>
    <mergeCell ref="NAW54:NBD54"/>
    <mergeCell ref="MYC54:MYJ54"/>
    <mergeCell ref="MYK54:MYR54"/>
    <mergeCell ref="MYS54:MYZ54"/>
    <mergeCell ref="MZA54:MZH54"/>
    <mergeCell ref="MZI54:MZP54"/>
    <mergeCell ref="NIW54:NJD54"/>
    <mergeCell ref="NJE54:NJL54"/>
    <mergeCell ref="NJM54:NJT54"/>
    <mergeCell ref="NJU54:NKB54"/>
    <mergeCell ref="NKC54:NKJ54"/>
    <mergeCell ref="NHI54:NHP54"/>
    <mergeCell ref="NHQ54:NHX54"/>
    <mergeCell ref="NHY54:NIF54"/>
    <mergeCell ref="NIG54:NIN54"/>
    <mergeCell ref="NIO54:NIV54"/>
    <mergeCell ref="NFU54:NGB54"/>
    <mergeCell ref="NGC54:NGJ54"/>
    <mergeCell ref="NGK54:NGR54"/>
    <mergeCell ref="NGS54:NGZ54"/>
    <mergeCell ref="NHA54:NHH54"/>
    <mergeCell ref="NEG54:NEN54"/>
    <mergeCell ref="NEO54:NEV54"/>
    <mergeCell ref="NEW54:NFD54"/>
    <mergeCell ref="NFE54:NFL54"/>
    <mergeCell ref="NFM54:NFT54"/>
    <mergeCell ref="NPA54:NPH54"/>
    <mergeCell ref="NPI54:NPP54"/>
    <mergeCell ref="NPQ54:NPX54"/>
    <mergeCell ref="NPY54:NQF54"/>
    <mergeCell ref="NQG54:NQN54"/>
    <mergeCell ref="NNM54:NNT54"/>
    <mergeCell ref="NNU54:NOB54"/>
    <mergeCell ref="NOC54:NOJ54"/>
    <mergeCell ref="NOK54:NOR54"/>
    <mergeCell ref="NOS54:NOZ54"/>
    <mergeCell ref="NLY54:NMF54"/>
    <mergeCell ref="NMG54:NMN54"/>
    <mergeCell ref="NMO54:NMV54"/>
    <mergeCell ref="NMW54:NND54"/>
    <mergeCell ref="NNE54:NNL54"/>
    <mergeCell ref="NKK54:NKR54"/>
    <mergeCell ref="NKS54:NKZ54"/>
    <mergeCell ref="NLA54:NLH54"/>
    <mergeCell ref="NLI54:NLP54"/>
    <mergeCell ref="NLQ54:NLX54"/>
    <mergeCell ref="NVE54:NVL54"/>
    <mergeCell ref="NVM54:NVT54"/>
    <mergeCell ref="NVU54:NWB54"/>
    <mergeCell ref="NWC54:NWJ54"/>
    <mergeCell ref="NWK54:NWR54"/>
    <mergeCell ref="NTQ54:NTX54"/>
    <mergeCell ref="NTY54:NUF54"/>
    <mergeCell ref="NUG54:NUN54"/>
    <mergeCell ref="NUO54:NUV54"/>
    <mergeCell ref="NUW54:NVD54"/>
    <mergeCell ref="NSC54:NSJ54"/>
    <mergeCell ref="NSK54:NSR54"/>
    <mergeCell ref="NSS54:NSZ54"/>
    <mergeCell ref="NTA54:NTH54"/>
    <mergeCell ref="NTI54:NTP54"/>
    <mergeCell ref="NQO54:NQV54"/>
    <mergeCell ref="NQW54:NRD54"/>
    <mergeCell ref="NRE54:NRL54"/>
    <mergeCell ref="NRM54:NRT54"/>
    <mergeCell ref="NRU54:NSB54"/>
    <mergeCell ref="OBI54:OBP54"/>
    <mergeCell ref="OBQ54:OBX54"/>
    <mergeCell ref="OBY54:OCF54"/>
    <mergeCell ref="OCG54:OCN54"/>
    <mergeCell ref="OCO54:OCV54"/>
    <mergeCell ref="NZU54:OAB54"/>
    <mergeCell ref="OAC54:OAJ54"/>
    <mergeCell ref="OAK54:OAR54"/>
    <mergeCell ref="OAS54:OAZ54"/>
    <mergeCell ref="OBA54:OBH54"/>
    <mergeCell ref="NYG54:NYN54"/>
    <mergeCell ref="NYO54:NYV54"/>
    <mergeCell ref="NYW54:NZD54"/>
    <mergeCell ref="NZE54:NZL54"/>
    <mergeCell ref="NZM54:NZT54"/>
    <mergeCell ref="NWS54:NWZ54"/>
    <mergeCell ref="NXA54:NXH54"/>
    <mergeCell ref="NXI54:NXP54"/>
    <mergeCell ref="NXQ54:NXX54"/>
    <mergeCell ref="NXY54:NYF54"/>
    <mergeCell ref="OHM54:OHT54"/>
    <mergeCell ref="OHU54:OIB54"/>
    <mergeCell ref="OIC54:OIJ54"/>
    <mergeCell ref="OIK54:OIR54"/>
    <mergeCell ref="OIS54:OIZ54"/>
    <mergeCell ref="OFY54:OGF54"/>
    <mergeCell ref="OGG54:OGN54"/>
    <mergeCell ref="OGO54:OGV54"/>
    <mergeCell ref="OGW54:OHD54"/>
    <mergeCell ref="OHE54:OHL54"/>
    <mergeCell ref="OEK54:OER54"/>
    <mergeCell ref="OES54:OEZ54"/>
    <mergeCell ref="OFA54:OFH54"/>
    <mergeCell ref="OFI54:OFP54"/>
    <mergeCell ref="OFQ54:OFX54"/>
    <mergeCell ref="OCW54:ODD54"/>
    <mergeCell ref="ODE54:ODL54"/>
    <mergeCell ref="ODM54:ODT54"/>
    <mergeCell ref="ODU54:OEB54"/>
    <mergeCell ref="OEC54:OEJ54"/>
    <mergeCell ref="ONQ54:ONX54"/>
    <mergeCell ref="ONY54:OOF54"/>
    <mergeCell ref="OOG54:OON54"/>
    <mergeCell ref="OOO54:OOV54"/>
    <mergeCell ref="OOW54:OPD54"/>
    <mergeCell ref="OMC54:OMJ54"/>
    <mergeCell ref="OMK54:OMR54"/>
    <mergeCell ref="OMS54:OMZ54"/>
    <mergeCell ref="ONA54:ONH54"/>
    <mergeCell ref="ONI54:ONP54"/>
    <mergeCell ref="OKO54:OKV54"/>
    <mergeCell ref="OKW54:OLD54"/>
    <mergeCell ref="OLE54:OLL54"/>
    <mergeCell ref="OLM54:OLT54"/>
    <mergeCell ref="OLU54:OMB54"/>
    <mergeCell ref="OJA54:OJH54"/>
    <mergeCell ref="OJI54:OJP54"/>
    <mergeCell ref="OJQ54:OJX54"/>
    <mergeCell ref="OJY54:OKF54"/>
    <mergeCell ref="OKG54:OKN54"/>
    <mergeCell ref="OTU54:OUB54"/>
    <mergeCell ref="OUC54:OUJ54"/>
    <mergeCell ref="OUK54:OUR54"/>
    <mergeCell ref="OUS54:OUZ54"/>
    <mergeCell ref="OVA54:OVH54"/>
    <mergeCell ref="OSG54:OSN54"/>
    <mergeCell ref="OSO54:OSV54"/>
    <mergeCell ref="OSW54:OTD54"/>
    <mergeCell ref="OTE54:OTL54"/>
    <mergeCell ref="OTM54:OTT54"/>
    <mergeCell ref="OQS54:OQZ54"/>
    <mergeCell ref="ORA54:ORH54"/>
    <mergeCell ref="ORI54:ORP54"/>
    <mergeCell ref="ORQ54:ORX54"/>
    <mergeCell ref="ORY54:OSF54"/>
    <mergeCell ref="OPE54:OPL54"/>
    <mergeCell ref="OPM54:OPT54"/>
    <mergeCell ref="OPU54:OQB54"/>
    <mergeCell ref="OQC54:OQJ54"/>
    <mergeCell ref="OQK54:OQR54"/>
    <mergeCell ref="OZY54:PAF54"/>
    <mergeCell ref="PAG54:PAN54"/>
    <mergeCell ref="PAO54:PAV54"/>
    <mergeCell ref="PAW54:PBD54"/>
    <mergeCell ref="PBE54:PBL54"/>
    <mergeCell ref="OYK54:OYR54"/>
    <mergeCell ref="OYS54:OYZ54"/>
    <mergeCell ref="OZA54:OZH54"/>
    <mergeCell ref="OZI54:OZP54"/>
    <mergeCell ref="OZQ54:OZX54"/>
    <mergeCell ref="OWW54:OXD54"/>
    <mergeCell ref="OXE54:OXL54"/>
    <mergeCell ref="OXM54:OXT54"/>
    <mergeCell ref="OXU54:OYB54"/>
    <mergeCell ref="OYC54:OYJ54"/>
    <mergeCell ref="OVI54:OVP54"/>
    <mergeCell ref="OVQ54:OVX54"/>
    <mergeCell ref="OVY54:OWF54"/>
    <mergeCell ref="OWG54:OWN54"/>
    <mergeCell ref="OWO54:OWV54"/>
    <mergeCell ref="PGC54:PGJ54"/>
    <mergeCell ref="PGK54:PGR54"/>
    <mergeCell ref="PGS54:PGZ54"/>
    <mergeCell ref="PHA54:PHH54"/>
    <mergeCell ref="PHI54:PHP54"/>
    <mergeCell ref="PEO54:PEV54"/>
    <mergeCell ref="PEW54:PFD54"/>
    <mergeCell ref="PFE54:PFL54"/>
    <mergeCell ref="PFM54:PFT54"/>
    <mergeCell ref="PFU54:PGB54"/>
    <mergeCell ref="PDA54:PDH54"/>
    <mergeCell ref="PDI54:PDP54"/>
    <mergeCell ref="PDQ54:PDX54"/>
    <mergeCell ref="PDY54:PEF54"/>
    <mergeCell ref="PEG54:PEN54"/>
    <mergeCell ref="PBM54:PBT54"/>
    <mergeCell ref="PBU54:PCB54"/>
    <mergeCell ref="PCC54:PCJ54"/>
    <mergeCell ref="PCK54:PCR54"/>
    <mergeCell ref="PCS54:PCZ54"/>
    <mergeCell ref="PMG54:PMN54"/>
    <mergeCell ref="PMO54:PMV54"/>
    <mergeCell ref="PMW54:PND54"/>
    <mergeCell ref="PNE54:PNL54"/>
    <mergeCell ref="PNM54:PNT54"/>
    <mergeCell ref="PKS54:PKZ54"/>
    <mergeCell ref="PLA54:PLH54"/>
    <mergeCell ref="PLI54:PLP54"/>
    <mergeCell ref="PLQ54:PLX54"/>
    <mergeCell ref="PLY54:PMF54"/>
    <mergeCell ref="PJE54:PJL54"/>
    <mergeCell ref="PJM54:PJT54"/>
    <mergeCell ref="PJU54:PKB54"/>
    <mergeCell ref="PKC54:PKJ54"/>
    <mergeCell ref="PKK54:PKR54"/>
    <mergeCell ref="PHQ54:PHX54"/>
    <mergeCell ref="PHY54:PIF54"/>
    <mergeCell ref="PIG54:PIN54"/>
    <mergeCell ref="PIO54:PIV54"/>
    <mergeCell ref="PIW54:PJD54"/>
    <mergeCell ref="PSK54:PSR54"/>
    <mergeCell ref="PSS54:PSZ54"/>
    <mergeCell ref="PTA54:PTH54"/>
    <mergeCell ref="PTI54:PTP54"/>
    <mergeCell ref="PTQ54:PTX54"/>
    <mergeCell ref="PQW54:PRD54"/>
    <mergeCell ref="PRE54:PRL54"/>
    <mergeCell ref="PRM54:PRT54"/>
    <mergeCell ref="PRU54:PSB54"/>
    <mergeCell ref="PSC54:PSJ54"/>
    <mergeCell ref="PPI54:PPP54"/>
    <mergeCell ref="PPQ54:PPX54"/>
    <mergeCell ref="PPY54:PQF54"/>
    <mergeCell ref="PQG54:PQN54"/>
    <mergeCell ref="PQO54:PQV54"/>
    <mergeCell ref="PNU54:POB54"/>
    <mergeCell ref="POC54:POJ54"/>
    <mergeCell ref="POK54:POR54"/>
    <mergeCell ref="POS54:POZ54"/>
    <mergeCell ref="PPA54:PPH54"/>
    <mergeCell ref="PYO54:PYV54"/>
    <mergeCell ref="PYW54:PZD54"/>
    <mergeCell ref="PZE54:PZL54"/>
    <mergeCell ref="PZM54:PZT54"/>
    <mergeCell ref="PZU54:QAB54"/>
    <mergeCell ref="PXA54:PXH54"/>
    <mergeCell ref="PXI54:PXP54"/>
    <mergeCell ref="PXQ54:PXX54"/>
    <mergeCell ref="PXY54:PYF54"/>
    <mergeCell ref="PYG54:PYN54"/>
    <mergeCell ref="PVM54:PVT54"/>
    <mergeCell ref="PVU54:PWB54"/>
    <mergeCell ref="PWC54:PWJ54"/>
    <mergeCell ref="PWK54:PWR54"/>
    <mergeCell ref="PWS54:PWZ54"/>
    <mergeCell ref="PTY54:PUF54"/>
    <mergeCell ref="PUG54:PUN54"/>
    <mergeCell ref="PUO54:PUV54"/>
    <mergeCell ref="PUW54:PVD54"/>
    <mergeCell ref="PVE54:PVL54"/>
    <mergeCell ref="QES54:QEZ54"/>
    <mergeCell ref="QFA54:QFH54"/>
    <mergeCell ref="QFI54:QFP54"/>
    <mergeCell ref="QFQ54:QFX54"/>
    <mergeCell ref="QFY54:QGF54"/>
    <mergeCell ref="QDE54:QDL54"/>
    <mergeCell ref="QDM54:QDT54"/>
    <mergeCell ref="QDU54:QEB54"/>
    <mergeCell ref="QEC54:QEJ54"/>
    <mergeCell ref="QEK54:QER54"/>
    <mergeCell ref="QBQ54:QBX54"/>
    <mergeCell ref="QBY54:QCF54"/>
    <mergeCell ref="QCG54:QCN54"/>
    <mergeCell ref="QCO54:QCV54"/>
    <mergeCell ref="QCW54:QDD54"/>
    <mergeCell ref="QAC54:QAJ54"/>
    <mergeCell ref="QAK54:QAR54"/>
    <mergeCell ref="QAS54:QAZ54"/>
    <mergeCell ref="QBA54:QBH54"/>
    <mergeCell ref="QBI54:QBP54"/>
    <mergeCell ref="QKW54:QLD54"/>
    <mergeCell ref="QLE54:QLL54"/>
    <mergeCell ref="QLM54:QLT54"/>
    <mergeCell ref="QLU54:QMB54"/>
    <mergeCell ref="QMC54:QMJ54"/>
    <mergeCell ref="QJI54:QJP54"/>
    <mergeCell ref="QJQ54:QJX54"/>
    <mergeCell ref="QJY54:QKF54"/>
    <mergeCell ref="QKG54:QKN54"/>
    <mergeCell ref="QKO54:QKV54"/>
    <mergeCell ref="QHU54:QIB54"/>
    <mergeCell ref="QIC54:QIJ54"/>
    <mergeCell ref="QIK54:QIR54"/>
    <mergeCell ref="QIS54:QIZ54"/>
    <mergeCell ref="QJA54:QJH54"/>
    <mergeCell ref="QGG54:QGN54"/>
    <mergeCell ref="QGO54:QGV54"/>
    <mergeCell ref="QGW54:QHD54"/>
    <mergeCell ref="QHE54:QHL54"/>
    <mergeCell ref="QHM54:QHT54"/>
    <mergeCell ref="QRA54:QRH54"/>
    <mergeCell ref="QRI54:QRP54"/>
    <mergeCell ref="QRQ54:QRX54"/>
    <mergeCell ref="QRY54:QSF54"/>
    <mergeCell ref="QSG54:QSN54"/>
    <mergeCell ref="QPM54:QPT54"/>
    <mergeCell ref="QPU54:QQB54"/>
    <mergeCell ref="QQC54:QQJ54"/>
    <mergeCell ref="QQK54:QQR54"/>
    <mergeCell ref="QQS54:QQZ54"/>
    <mergeCell ref="QNY54:QOF54"/>
    <mergeCell ref="QOG54:QON54"/>
    <mergeCell ref="QOO54:QOV54"/>
    <mergeCell ref="QOW54:QPD54"/>
    <mergeCell ref="QPE54:QPL54"/>
    <mergeCell ref="QMK54:QMR54"/>
    <mergeCell ref="QMS54:QMZ54"/>
    <mergeCell ref="QNA54:QNH54"/>
    <mergeCell ref="QNI54:QNP54"/>
    <mergeCell ref="QNQ54:QNX54"/>
    <mergeCell ref="QXE54:QXL54"/>
    <mergeCell ref="QXM54:QXT54"/>
    <mergeCell ref="QXU54:QYB54"/>
    <mergeCell ref="QYC54:QYJ54"/>
    <mergeCell ref="QYK54:QYR54"/>
    <mergeCell ref="QVQ54:QVX54"/>
    <mergeCell ref="QVY54:QWF54"/>
    <mergeCell ref="QWG54:QWN54"/>
    <mergeCell ref="QWO54:QWV54"/>
    <mergeCell ref="QWW54:QXD54"/>
    <mergeCell ref="QUC54:QUJ54"/>
    <mergeCell ref="QUK54:QUR54"/>
    <mergeCell ref="QUS54:QUZ54"/>
    <mergeCell ref="QVA54:QVH54"/>
    <mergeCell ref="QVI54:QVP54"/>
    <mergeCell ref="QSO54:QSV54"/>
    <mergeCell ref="QSW54:QTD54"/>
    <mergeCell ref="QTE54:QTL54"/>
    <mergeCell ref="QTM54:QTT54"/>
    <mergeCell ref="QTU54:QUB54"/>
    <mergeCell ref="RDI54:RDP54"/>
    <mergeCell ref="RDQ54:RDX54"/>
    <mergeCell ref="RDY54:REF54"/>
    <mergeCell ref="REG54:REN54"/>
    <mergeCell ref="REO54:REV54"/>
    <mergeCell ref="RBU54:RCB54"/>
    <mergeCell ref="RCC54:RCJ54"/>
    <mergeCell ref="RCK54:RCR54"/>
    <mergeCell ref="RCS54:RCZ54"/>
    <mergeCell ref="RDA54:RDH54"/>
    <mergeCell ref="RAG54:RAN54"/>
    <mergeCell ref="RAO54:RAV54"/>
    <mergeCell ref="RAW54:RBD54"/>
    <mergeCell ref="RBE54:RBL54"/>
    <mergeCell ref="RBM54:RBT54"/>
    <mergeCell ref="QYS54:QYZ54"/>
    <mergeCell ref="QZA54:QZH54"/>
    <mergeCell ref="QZI54:QZP54"/>
    <mergeCell ref="QZQ54:QZX54"/>
    <mergeCell ref="QZY54:RAF54"/>
    <mergeCell ref="RJM54:RJT54"/>
    <mergeCell ref="RJU54:RKB54"/>
    <mergeCell ref="RKC54:RKJ54"/>
    <mergeCell ref="RKK54:RKR54"/>
    <mergeCell ref="RKS54:RKZ54"/>
    <mergeCell ref="RHY54:RIF54"/>
    <mergeCell ref="RIG54:RIN54"/>
    <mergeCell ref="RIO54:RIV54"/>
    <mergeCell ref="RIW54:RJD54"/>
    <mergeCell ref="RJE54:RJL54"/>
    <mergeCell ref="RGK54:RGR54"/>
    <mergeCell ref="RGS54:RGZ54"/>
    <mergeCell ref="RHA54:RHH54"/>
    <mergeCell ref="RHI54:RHP54"/>
    <mergeCell ref="RHQ54:RHX54"/>
    <mergeCell ref="REW54:RFD54"/>
    <mergeCell ref="RFE54:RFL54"/>
    <mergeCell ref="RFM54:RFT54"/>
    <mergeCell ref="RFU54:RGB54"/>
    <mergeCell ref="RGC54:RGJ54"/>
    <mergeCell ref="RPQ54:RPX54"/>
    <mergeCell ref="RPY54:RQF54"/>
    <mergeCell ref="RQG54:RQN54"/>
    <mergeCell ref="RQO54:RQV54"/>
    <mergeCell ref="RQW54:RRD54"/>
    <mergeCell ref="ROC54:ROJ54"/>
    <mergeCell ref="ROK54:ROR54"/>
    <mergeCell ref="ROS54:ROZ54"/>
    <mergeCell ref="RPA54:RPH54"/>
    <mergeCell ref="RPI54:RPP54"/>
    <mergeCell ref="RMO54:RMV54"/>
    <mergeCell ref="RMW54:RND54"/>
    <mergeCell ref="RNE54:RNL54"/>
    <mergeCell ref="RNM54:RNT54"/>
    <mergeCell ref="RNU54:ROB54"/>
    <mergeCell ref="RLA54:RLH54"/>
    <mergeCell ref="RLI54:RLP54"/>
    <mergeCell ref="RLQ54:RLX54"/>
    <mergeCell ref="RLY54:RMF54"/>
    <mergeCell ref="RMG54:RMN54"/>
    <mergeCell ref="RVU54:RWB54"/>
    <mergeCell ref="RWC54:RWJ54"/>
    <mergeCell ref="RWK54:RWR54"/>
    <mergeCell ref="RWS54:RWZ54"/>
    <mergeCell ref="RXA54:RXH54"/>
    <mergeCell ref="RUG54:RUN54"/>
    <mergeCell ref="RUO54:RUV54"/>
    <mergeCell ref="RUW54:RVD54"/>
    <mergeCell ref="RVE54:RVL54"/>
    <mergeCell ref="RVM54:RVT54"/>
    <mergeCell ref="RSS54:RSZ54"/>
    <mergeCell ref="RTA54:RTH54"/>
    <mergeCell ref="RTI54:RTP54"/>
    <mergeCell ref="RTQ54:RTX54"/>
    <mergeCell ref="RTY54:RUF54"/>
    <mergeCell ref="RRE54:RRL54"/>
    <mergeCell ref="RRM54:RRT54"/>
    <mergeCell ref="RRU54:RSB54"/>
    <mergeCell ref="RSC54:RSJ54"/>
    <mergeCell ref="RSK54:RSR54"/>
    <mergeCell ref="SBY54:SCF54"/>
    <mergeCell ref="SCG54:SCN54"/>
    <mergeCell ref="SCO54:SCV54"/>
    <mergeCell ref="SCW54:SDD54"/>
    <mergeCell ref="SDE54:SDL54"/>
    <mergeCell ref="SAK54:SAR54"/>
    <mergeCell ref="SAS54:SAZ54"/>
    <mergeCell ref="SBA54:SBH54"/>
    <mergeCell ref="SBI54:SBP54"/>
    <mergeCell ref="SBQ54:SBX54"/>
    <mergeCell ref="RYW54:RZD54"/>
    <mergeCell ref="RZE54:RZL54"/>
    <mergeCell ref="RZM54:RZT54"/>
    <mergeCell ref="RZU54:SAB54"/>
    <mergeCell ref="SAC54:SAJ54"/>
    <mergeCell ref="RXI54:RXP54"/>
    <mergeCell ref="RXQ54:RXX54"/>
    <mergeCell ref="RXY54:RYF54"/>
    <mergeCell ref="RYG54:RYN54"/>
    <mergeCell ref="RYO54:RYV54"/>
    <mergeCell ref="SIC54:SIJ54"/>
    <mergeCell ref="SIK54:SIR54"/>
    <mergeCell ref="SIS54:SIZ54"/>
    <mergeCell ref="SJA54:SJH54"/>
    <mergeCell ref="SJI54:SJP54"/>
    <mergeCell ref="SGO54:SGV54"/>
    <mergeCell ref="SGW54:SHD54"/>
    <mergeCell ref="SHE54:SHL54"/>
    <mergeCell ref="SHM54:SHT54"/>
    <mergeCell ref="SHU54:SIB54"/>
    <mergeCell ref="SFA54:SFH54"/>
    <mergeCell ref="SFI54:SFP54"/>
    <mergeCell ref="SFQ54:SFX54"/>
    <mergeCell ref="SFY54:SGF54"/>
    <mergeCell ref="SGG54:SGN54"/>
    <mergeCell ref="SDM54:SDT54"/>
    <mergeCell ref="SDU54:SEB54"/>
    <mergeCell ref="SEC54:SEJ54"/>
    <mergeCell ref="SEK54:SER54"/>
    <mergeCell ref="SES54:SEZ54"/>
    <mergeCell ref="SOG54:SON54"/>
    <mergeCell ref="SOO54:SOV54"/>
    <mergeCell ref="SOW54:SPD54"/>
    <mergeCell ref="SPE54:SPL54"/>
    <mergeCell ref="SPM54:SPT54"/>
    <mergeCell ref="SMS54:SMZ54"/>
    <mergeCell ref="SNA54:SNH54"/>
    <mergeCell ref="SNI54:SNP54"/>
    <mergeCell ref="SNQ54:SNX54"/>
    <mergeCell ref="SNY54:SOF54"/>
    <mergeCell ref="SLE54:SLL54"/>
    <mergeCell ref="SLM54:SLT54"/>
    <mergeCell ref="SLU54:SMB54"/>
    <mergeCell ref="SMC54:SMJ54"/>
    <mergeCell ref="SMK54:SMR54"/>
    <mergeCell ref="SJQ54:SJX54"/>
    <mergeCell ref="SJY54:SKF54"/>
    <mergeCell ref="SKG54:SKN54"/>
    <mergeCell ref="SKO54:SKV54"/>
    <mergeCell ref="SKW54:SLD54"/>
    <mergeCell ref="SUK54:SUR54"/>
    <mergeCell ref="SUS54:SUZ54"/>
    <mergeCell ref="SVA54:SVH54"/>
    <mergeCell ref="SVI54:SVP54"/>
    <mergeCell ref="SVQ54:SVX54"/>
    <mergeCell ref="SSW54:STD54"/>
    <mergeCell ref="STE54:STL54"/>
    <mergeCell ref="STM54:STT54"/>
    <mergeCell ref="STU54:SUB54"/>
    <mergeCell ref="SUC54:SUJ54"/>
    <mergeCell ref="SRI54:SRP54"/>
    <mergeCell ref="SRQ54:SRX54"/>
    <mergeCell ref="SRY54:SSF54"/>
    <mergeCell ref="SSG54:SSN54"/>
    <mergeCell ref="SSO54:SSV54"/>
    <mergeCell ref="SPU54:SQB54"/>
    <mergeCell ref="SQC54:SQJ54"/>
    <mergeCell ref="SQK54:SQR54"/>
    <mergeCell ref="SQS54:SQZ54"/>
    <mergeCell ref="SRA54:SRH54"/>
    <mergeCell ref="TAO54:TAV54"/>
    <mergeCell ref="TAW54:TBD54"/>
    <mergeCell ref="TBE54:TBL54"/>
    <mergeCell ref="TBM54:TBT54"/>
    <mergeCell ref="TBU54:TCB54"/>
    <mergeCell ref="SZA54:SZH54"/>
    <mergeCell ref="SZI54:SZP54"/>
    <mergeCell ref="SZQ54:SZX54"/>
    <mergeCell ref="SZY54:TAF54"/>
    <mergeCell ref="TAG54:TAN54"/>
    <mergeCell ref="SXM54:SXT54"/>
    <mergeCell ref="SXU54:SYB54"/>
    <mergeCell ref="SYC54:SYJ54"/>
    <mergeCell ref="SYK54:SYR54"/>
    <mergeCell ref="SYS54:SYZ54"/>
    <mergeCell ref="SVY54:SWF54"/>
    <mergeCell ref="SWG54:SWN54"/>
    <mergeCell ref="SWO54:SWV54"/>
    <mergeCell ref="SWW54:SXD54"/>
    <mergeCell ref="SXE54:SXL54"/>
    <mergeCell ref="TGS54:TGZ54"/>
    <mergeCell ref="THA54:THH54"/>
    <mergeCell ref="THI54:THP54"/>
    <mergeCell ref="THQ54:THX54"/>
    <mergeCell ref="THY54:TIF54"/>
    <mergeCell ref="TFE54:TFL54"/>
    <mergeCell ref="TFM54:TFT54"/>
    <mergeCell ref="TFU54:TGB54"/>
    <mergeCell ref="TGC54:TGJ54"/>
    <mergeCell ref="TGK54:TGR54"/>
    <mergeCell ref="TDQ54:TDX54"/>
    <mergeCell ref="TDY54:TEF54"/>
    <mergeCell ref="TEG54:TEN54"/>
    <mergeCell ref="TEO54:TEV54"/>
    <mergeCell ref="TEW54:TFD54"/>
    <mergeCell ref="TCC54:TCJ54"/>
    <mergeCell ref="TCK54:TCR54"/>
    <mergeCell ref="TCS54:TCZ54"/>
    <mergeCell ref="TDA54:TDH54"/>
    <mergeCell ref="TDI54:TDP54"/>
    <mergeCell ref="TMW54:TND54"/>
    <mergeCell ref="TNE54:TNL54"/>
    <mergeCell ref="TNM54:TNT54"/>
    <mergeCell ref="TNU54:TOB54"/>
    <mergeCell ref="TOC54:TOJ54"/>
    <mergeCell ref="TLI54:TLP54"/>
    <mergeCell ref="TLQ54:TLX54"/>
    <mergeCell ref="TLY54:TMF54"/>
    <mergeCell ref="TMG54:TMN54"/>
    <mergeCell ref="TMO54:TMV54"/>
    <mergeCell ref="TJU54:TKB54"/>
    <mergeCell ref="TKC54:TKJ54"/>
    <mergeCell ref="TKK54:TKR54"/>
    <mergeCell ref="TKS54:TKZ54"/>
    <mergeCell ref="TLA54:TLH54"/>
    <mergeCell ref="TIG54:TIN54"/>
    <mergeCell ref="TIO54:TIV54"/>
    <mergeCell ref="TIW54:TJD54"/>
    <mergeCell ref="TJE54:TJL54"/>
    <mergeCell ref="TJM54:TJT54"/>
    <mergeCell ref="TTA54:TTH54"/>
    <mergeCell ref="TTI54:TTP54"/>
    <mergeCell ref="TTQ54:TTX54"/>
    <mergeCell ref="TTY54:TUF54"/>
    <mergeCell ref="TUG54:TUN54"/>
    <mergeCell ref="TRM54:TRT54"/>
    <mergeCell ref="TRU54:TSB54"/>
    <mergeCell ref="TSC54:TSJ54"/>
    <mergeCell ref="TSK54:TSR54"/>
    <mergeCell ref="TSS54:TSZ54"/>
    <mergeCell ref="TPY54:TQF54"/>
    <mergeCell ref="TQG54:TQN54"/>
    <mergeCell ref="TQO54:TQV54"/>
    <mergeCell ref="TQW54:TRD54"/>
    <mergeCell ref="TRE54:TRL54"/>
    <mergeCell ref="TOK54:TOR54"/>
    <mergeCell ref="TOS54:TOZ54"/>
    <mergeCell ref="TPA54:TPH54"/>
    <mergeCell ref="TPI54:TPP54"/>
    <mergeCell ref="TPQ54:TPX54"/>
    <mergeCell ref="TZE54:TZL54"/>
    <mergeCell ref="TZM54:TZT54"/>
    <mergeCell ref="TZU54:UAB54"/>
    <mergeCell ref="UAC54:UAJ54"/>
    <mergeCell ref="UAK54:UAR54"/>
    <mergeCell ref="TXQ54:TXX54"/>
    <mergeCell ref="TXY54:TYF54"/>
    <mergeCell ref="TYG54:TYN54"/>
    <mergeCell ref="TYO54:TYV54"/>
    <mergeCell ref="TYW54:TZD54"/>
    <mergeCell ref="TWC54:TWJ54"/>
    <mergeCell ref="TWK54:TWR54"/>
    <mergeCell ref="TWS54:TWZ54"/>
    <mergeCell ref="TXA54:TXH54"/>
    <mergeCell ref="TXI54:TXP54"/>
    <mergeCell ref="TUO54:TUV54"/>
    <mergeCell ref="TUW54:TVD54"/>
    <mergeCell ref="TVE54:TVL54"/>
    <mergeCell ref="TVM54:TVT54"/>
    <mergeCell ref="TVU54:TWB54"/>
    <mergeCell ref="UFI54:UFP54"/>
    <mergeCell ref="UFQ54:UFX54"/>
    <mergeCell ref="UFY54:UGF54"/>
    <mergeCell ref="UGG54:UGN54"/>
    <mergeCell ref="UGO54:UGV54"/>
    <mergeCell ref="UDU54:UEB54"/>
    <mergeCell ref="UEC54:UEJ54"/>
    <mergeCell ref="UEK54:UER54"/>
    <mergeCell ref="UES54:UEZ54"/>
    <mergeCell ref="UFA54:UFH54"/>
    <mergeCell ref="UCG54:UCN54"/>
    <mergeCell ref="UCO54:UCV54"/>
    <mergeCell ref="UCW54:UDD54"/>
    <mergeCell ref="UDE54:UDL54"/>
    <mergeCell ref="UDM54:UDT54"/>
    <mergeCell ref="UAS54:UAZ54"/>
    <mergeCell ref="UBA54:UBH54"/>
    <mergeCell ref="UBI54:UBP54"/>
    <mergeCell ref="UBQ54:UBX54"/>
    <mergeCell ref="UBY54:UCF54"/>
    <mergeCell ref="ULM54:ULT54"/>
    <mergeCell ref="ULU54:UMB54"/>
    <mergeCell ref="UMC54:UMJ54"/>
    <mergeCell ref="UMK54:UMR54"/>
    <mergeCell ref="UMS54:UMZ54"/>
    <mergeCell ref="UJY54:UKF54"/>
    <mergeCell ref="UKG54:UKN54"/>
    <mergeCell ref="UKO54:UKV54"/>
    <mergeCell ref="UKW54:ULD54"/>
    <mergeCell ref="ULE54:ULL54"/>
    <mergeCell ref="UIK54:UIR54"/>
    <mergeCell ref="UIS54:UIZ54"/>
    <mergeCell ref="UJA54:UJH54"/>
    <mergeCell ref="UJI54:UJP54"/>
    <mergeCell ref="UJQ54:UJX54"/>
    <mergeCell ref="UGW54:UHD54"/>
    <mergeCell ref="UHE54:UHL54"/>
    <mergeCell ref="UHM54:UHT54"/>
    <mergeCell ref="UHU54:UIB54"/>
    <mergeCell ref="UIC54:UIJ54"/>
    <mergeCell ref="URQ54:URX54"/>
    <mergeCell ref="URY54:USF54"/>
    <mergeCell ref="USG54:USN54"/>
    <mergeCell ref="USO54:USV54"/>
    <mergeCell ref="USW54:UTD54"/>
    <mergeCell ref="UQC54:UQJ54"/>
    <mergeCell ref="UQK54:UQR54"/>
    <mergeCell ref="UQS54:UQZ54"/>
    <mergeCell ref="URA54:URH54"/>
    <mergeCell ref="URI54:URP54"/>
    <mergeCell ref="UOO54:UOV54"/>
    <mergeCell ref="UOW54:UPD54"/>
    <mergeCell ref="UPE54:UPL54"/>
    <mergeCell ref="UPM54:UPT54"/>
    <mergeCell ref="UPU54:UQB54"/>
    <mergeCell ref="UNA54:UNH54"/>
    <mergeCell ref="UNI54:UNP54"/>
    <mergeCell ref="UNQ54:UNX54"/>
    <mergeCell ref="UNY54:UOF54"/>
    <mergeCell ref="UOG54:UON54"/>
    <mergeCell ref="UXU54:UYB54"/>
    <mergeCell ref="UYC54:UYJ54"/>
    <mergeCell ref="UYK54:UYR54"/>
    <mergeCell ref="UYS54:UYZ54"/>
    <mergeCell ref="UZA54:UZH54"/>
    <mergeCell ref="UWG54:UWN54"/>
    <mergeCell ref="UWO54:UWV54"/>
    <mergeCell ref="UWW54:UXD54"/>
    <mergeCell ref="UXE54:UXL54"/>
    <mergeCell ref="UXM54:UXT54"/>
    <mergeCell ref="UUS54:UUZ54"/>
    <mergeCell ref="UVA54:UVH54"/>
    <mergeCell ref="UVI54:UVP54"/>
    <mergeCell ref="UVQ54:UVX54"/>
    <mergeCell ref="UVY54:UWF54"/>
    <mergeCell ref="UTE54:UTL54"/>
    <mergeCell ref="UTM54:UTT54"/>
    <mergeCell ref="UTU54:UUB54"/>
    <mergeCell ref="UUC54:UUJ54"/>
    <mergeCell ref="UUK54:UUR54"/>
    <mergeCell ref="VDY54:VEF54"/>
    <mergeCell ref="VEG54:VEN54"/>
    <mergeCell ref="VEO54:VEV54"/>
    <mergeCell ref="VEW54:VFD54"/>
    <mergeCell ref="VFE54:VFL54"/>
    <mergeCell ref="VCK54:VCR54"/>
    <mergeCell ref="VCS54:VCZ54"/>
    <mergeCell ref="VDA54:VDH54"/>
    <mergeCell ref="VDI54:VDP54"/>
    <mergeCell ref="VDQ54:VDX54"/>
    <mergeCell ref="VAW54:VBD54"/>
    <mergeCell ref="VBE54:VBL54"/>
    <mergeCell ref="VBM54:VBT54"/>
    <mergeCell ref="VBU54:VCB54"/>
    <mergeCell ref="VCC54:VCJ54"/>
    <mergeCell ref="UZI54:UZP54"/>
    <mergeCell ref="UZQ54:UZX54"/>
    <mergeCell ref="UZY54:VAF54"/>
    <mergeCell ref="VAG54:VAN54"/>
    <mergeCell ref="VAO54:VAV54"/>
    <mergeCell ref="VKC54:VKJ54"/>
    <mergeCell ref="VKK54:VKR54"/>
    <mergeCell ref="VKS54:VKZ54"/>
    <mergeCell ref="VLA54:VLH54"/>
    <mergeCell ref="VLI54:VLP54"/>
    <mergeCell ref="VIO54:VIV54"/>
    <mergeCell ref="VIW54:VJD54"/>
    <mergeCell ref="VJE54:VJL54"/>
    <mergeCell ref="VJM54:VJT54"/>
    <mergeCell ref="VJU54:VKB54"/>
    <mergeCell ref="VHA54:VHH54"/>
    <mergeCell ref="VHI54:VHP54"/>
    <mergeCell ref="VHQ54:VHX54"/>
    <mergeCell ref="VHY54:VIF54"/>
    <mergeCell ref="VIG54:VIN54"/>
    <mergeCell ref="VFM54:VFT54"/>
    <mergeCell ref="VFU54:VGB54"/>
    <mergeCell ref="VGC54:VGJ54"/>
    <mergeCell ref="VGK54:VGR54"/>
    <mergeCell ref="VGS54:VGZ54"/>
    <mergeCell ref="VQG54:VQN54"/>
    <mergeCell ref="VQO54:VQV54"/>
    <mergeCell ref="VQW54:VRD54"/>
    <mergeCell ref="VRE54:VRL54"/>
    <mergeCell ref="VRM54:VRT54"/>
    <mergeCell ref="VOS54:VOZ54"/>
    <mergeCell ref="VPA54:VPH54"/>
    <mergeCell ref="VPI54:VPP54"/>
    <mergeCell ref="VPQ54:VPX54"/>
    <mergeCell ref="VPY54:VQF54"/>
    <mergeCell ref="VNE54:VNL54"/>
    <mergeCell ref="VNM54:VNT54"/>
    <mergeCell ref="VNU54:VOB54"/>
    <mergeCell ref="VOC54:VOJ54"/>
    <mergeCell ref="VOK54:VOR54"/>
    <mergeCell ref="VLQ54:VLX54"/>
    <mergeCell ref="VLY54:VMF54"/>
    <mergeCell ref="VMG54:VMN54"/>
    <mergeCell ref="VMO54:VMV54"/>
    <mergeCell ref="VMW54:VND54"/>
    <mergeCell ref="VWK54:VWR54"/>
    <mergeCell ref="VWS54:VWZ54"/>
    <mergeCell ref="VXA54:VXH54"/>
    <mergeCell ref="VXI54:VXP54"/>
    <mergeCell ref="VXQ54:VXX54"/>
    <mergeCell ref="VUW54:VVD54"/>
    <mergeCell ref="VVE54:VVL54"/>
    <mergeCell ref="VVM54:VVT54"/>
    <mergeCell ref="VVU54:VWB54"/>
    <mergeCell ref="VWC54:VWJ54"/>
    <mergeCell ref="VTI54:VTP54"/>
    <mergeCell ref="VTQ54:VTX54"/>
    <mergeCell ref="VTY54:VUF54"/>
    <mergeCell ref="VUG54:VUN54"/>
    <mergeCell ref="VUO54:VUV54"/>
    <mergeCell ref="VRU54:VSB54"/>
    <mergeCell ref="VSC54:VSJ54"/>
    <mergeCell ref="VSK54:VSR54"/>
    <mergeCell ref="VSS54:VSZ54"/>
    <mergeCell ref="VTA54:VTH54"/>
    <mergeCell ref="WCO54:WCV54"/>
    <mergeCell ref="WCW54:WDD54"/>
    <mergeCell ref="WDE54:WDL54"/>
    <mergeCell ref="WDM54:WDT54"/>
    <mergeCell ref="WDU54:WEB54"/>
    <mergeCell ref="WBA54:WBH54"/>
    <mergeCell ref="WBI54:WBP54"/>
    <mergeCell ref="WBQ54:WBX54"/>
    <mergeCell ref="WBY54:WCF54"/>
    <mergeCell ref="WCG54:WCN54"/>
    <mergeCell ref="VZM54:VZT54"/>
    <mergeCell ref="VZU54:WAB54"/>
    <mergeCell ref="WAC54:WAJ54"/>
    <mergeCell ref="WAK54:WAR54"/>
    <mergeCell ref="WAS54:WAZ54"/>
    <mergeCell ref="VXY54:VYF54"/>
    <mergeCell ref="VYG54:VYN54"/>
    <mergeCell ref="VYO54:VYV54"/>
    <mergeCell ref="VYW54:VZD54"/>
    <mergeCell ref="VZE54:VZL54"/>
    <mergeCell ref="WIS54:WIZ54"/>
    <mergeCell ref="WJA54:WJH54"/>
    <mergeCell ref="WJI54:WJP54"/>
    <mergeCell ref="WJQ54:WJX54"/>
    <mergeCell ref="WJY54:WKF54"/>
    <mergeCell ref="WHE54:WHL54"/>
    <mergeCell ref="WHM54:WHT54"/>
    <mergeCell ref="WHU54:WIB54"/>
    <mergeCell ref="WIC54:WIJ54"/>
    <mergeCell ref="WIK54:WIR54"/>
    <mergeCell ref="WFQ54:WFX54"/>
    <mergeCell ref="WFY54:WGF54"/>
    <mergeCell ref="WGG54:WGN54"/>
    <mergeCell ref="WGO54:WGV54"/>
    <mergeCell ref="WGW54:WHD54"/>
    <mergeCell ref="WEC54:WEJ54"/>
    <mergeCell ref="WEK54:WER54"/>
    <mergeCell ref="WES54:WEZ54"/>
    <mergeCell ref="WFA54:WFH54"/>
    <mergeCell ref="WFI54:WFP54"/>
    <mergeCell ref="WOW54:WPD54"/>
    <mergeCell ref="WPE54:WPL54"/>
    <mergeCell ref="WPM54:WPT54"/>
    <mergeCell ref="WPU54:WQB54"/>
    <mergeCell ref="WQC54:WQJ54"/>
    <mergeCell ref="WNI54:WNP54"/>
    <mergeCell ref="WNQ54:WNX54"/>
    <mergeCell ref="WNY54:WOF54"/>
    <mergeCell ref="WOG54:WON54"/>
    <mergeCell ref="WOO54:WOV54"/>
    <mergeCell ref="WLU54:WMB54"/>
    <mergeCell ref="WMC54:WMJ54"/>
    <mergeCell ref="WMK54:WMR54"/>
    <mergeCell ref="WMS54:WMZ54"/>
    <mergeCell ref="WNA54:WNH54"/>
    <mergeCell ref="WKG54:WKN54"/>
    <mergeCell ref="WKO54:WKV54"/>
    <mergeCell ref="WKW54:WLD54"/>
    <mergeCell ref="WLE54:WLL54"/>
    <mergeCell ref="WLM54:WLT54"/>
    <mergeCell ref="WVQ54:WVX54"/>
    <mergeCell ref="WVY54:WWF54"/>
    <mergeCell ref="WWG54:WWN54"/>
    <mergeCell ref="WTM54:WTT54"/>
    <mergeCell ref="WTU54:WUB54"/>
    <mergeCell ref="WUC54:WUJ54"/>
    <mergeCell ref="WUK54:WUR54"/>
    <mergeCell ref="WUS54:WUZ54"/>
    <mergeCell ref="WRY54:WSF54"/>
    <mergeCell ref="WSG54:WSN54"/>
    <mergeCell ref="WSO54:WSV54"/>
    <mergeCell ref="WSW54:WTD54"/>
    <mergeCell ref="WTE54:WTL54"/>
    <mergeCell ref="WQK54:WQR54"/>
    <mergeCell ref="WQS54:WQZ54"/>
    <mergeCell ref="WRA54:WRH54"/>
    <mergeCell ref="WRI54:WRP54"/>
    <mergeCell ref="WRQ54:WRX54"/>
    <mergeCell ref="XEG54:XEN54"/>
    <mergeCell ref="XEO54:XEV54"/>
    <mergeCell ref="XEW54:XFD54"/>
    <mergeCell ref="A45:H45"/>
    <mergeCell ref="A35:H35"/>
    <mergeCell ref="XCS54:XCZ54"/>
    <mergeCell ref="XDA54:XDH54"/>
    <mergeCell ref="XDI54:XDP54"/>
    <mergeCell ref="XDQ54:XDX54"/>
    <mergeCell ref="XDY54:XEF54"/>
    <mergeCell ref="XBE54:XBL54"/>
    <mergeCell ref="XBM54:XBT54"/>
    <mergeCell ref="XBU54:XCB54"/>
    <mergeCell ref="XCC54:XCJ54"/>
    <mergeCell ref="XCK54:XCR54"/>
    <mergeCell ref="WZQ54:WZX54"/>
    <mergeCell ref="WZY54:XAF54"/>
    <mergeCell ref="XAG54:XAN54"/>
    <mergeCell ref="XAO54:XAV54"/>
    <mergeCell ref="XAW54:XBD54"/>
    <mergeCell ref="WYC54:WYJ54"/>
    <mergeCell ref="WYK54:WYR54"/>
    <mergeCell ref="WYS54:WYZ54"/>
    <mergeCell ref="WZA54:WZH54"/>
    <mergeCell ref="WZI54:WZP54"/>
    <mergeCell ref="WWO54:WWV54"/>
    <mergeCell ref="WWW54:WXD54"/>
    <mergeCell ref="WXE54:WXL54"/>
    <mergeCell ref="WXM54:WXT54"/>
    <mergeCell ref="WXU54:WYB54"/>
    <mergeCell ref="WVA54:WVH54"/>
    <mergeCell ref="WVI54:WVP54"/>
  </mergeCells>
  <conditionalFormatting sqref="C48:H48">
    <cfRule type="cellIs" dxfId="2" priority="3" operator="lessThan">
      <formula>0</formula>
    </cfRule>
  </conditionalFormatting>
  <conditionalFormatting sqref="C51:H51">
    <cfRule type="cellIs" dxfId="1" priority="2" operator="lessThan">
      <formula>0</formula>
    </cfRule>
  </conditionalFormatting>
  <conditionalFormatting sqref="C53:H53">
    <cfRule type="cellIs" dxfId="0" priority="1" operator="lessThan">
      <formula>0</formula>
    </cfRule>
  </conditionalFormatting>
  <dataValidations count="2">
    <dataValidation allowBlank="1" showInputMessage="1" showErrorMessage="1" promptTitle="NB" prompt="From Public / Governemnt sources" sqref="C16"/>
    <dataValidation type="decimal" operator="greaterThan" allowBlank="1" showInputMessage="1" showErrorMessage="1" error="Input only positive Number if Negative input 0" prompt="Input only positive Number if Negative input 0" sqref="C9:H9">
      <formula1>-0.001</formula1>
    </dataValidation>
  </dataValidations>
  <printOptions horizontalCentered="1"/>
  <pageMargins left="0.45" right="0.45" top="0.25" bottom="0.2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F648"/>
  </sheetPr>
  <dimension ref="A1:BZ80"/>
  <sheetViews>
    <sheetView view="pageBreakPreview" zoomScaleNormal="100" zoomScaleSheetLayoutView="100" workbookViewId="0">
      <selection activeCell="H65" sqref="H65"/>
    </sheetView>
  </sheetViews>
  <sheetFormatPr defaultColWidth="9.140625" defaultRowHeight="15.75" x14ac:dyDescent="0.25"/>
  <cols>
    <col min="1" max="1" width="52.28515625" style="242" bestFit="1" customWidth="1"/>
    <col min="2" max="4" width="13.7109375" style="242" customWidth="1"/>
    <col min="5" max="16384" width="9.140625" style="242"/>
  </cols>
  <sheetData>
    <row r="1" spans="1:78" x14ac:dyDescent="0.25">
      <c r="A1" s="125"/>
      <c r="B1" s="125"/>
      <c r="C1" s="125"/>
      <c r="D1" s="546" t="s">
        <v>869</v>
      </c>
      <c r="E1" s="125"/>
    </row>
    <row r="2" spans="1:78" x14ac:dyDescent="0.25">
      <c r="A2" s="912" t="s">
        <v>752</v>
      </c>
      <c r="B2" s="912"/>
      <c r="C2" s="912"/>
      <c r="D2" s="912"/>
      <c r="E2" s="125"/>
    </row>
    <row r="3" spans="1:78" ht="11.25" customHeight="1" x14ac:dyDescent="0.25">
      <c r="A3" s="125"/>
      <c r="B3" s="125"/>
      <c r="C3" s="125"/>
      <c r="D3" s="125"/>
      <c r="E3" s="125"/>
    </row>
    <row r="4" spans="1:78" ht="12.75" customHeight="1" x14ac:dyDescent="0.25">
      <c r="A4" s="125"/>
      <c r="B4" s="125"/>
      <c r="C4" s="125"/>
      <c r="D4" s="125"/>
      <c r="E4" s="125"/>
    </row>
    <row r="5" spans="1:78" x14ac:dyDescent="0.25">
      <c r="A5" s="914" t="s">
        <v>704</v>
      </c>
      <c r="B5" s="914"/>
      <c r="C5" s="914"/>
      <c r="D5" s="914"/>
      <c r="E5" s="125"/>
    </row>
    <row r="6" spans="1:78" ht="12" customHeight="1" x14ac:dyDescent="0.25">
      <c r="A6" s="548"/>
      <c r="B6" s="549"/>
      <c r="C6" s="549"/>
      <c r="D6" s="549"/>
      <c r="E6" s="125"/>
    </row>
    <row r="7" spans="1:78" ht="28.5" customHeight="1" x14ac:dyDescent="0.25">
      <c r="A7" s="550" t="s">
        <v>750</v>
      </c>
      <c r="B7" s="551" t="s">
        <v>1306</v>
      </c>
      <c r="C7" s="551" t="s">
        <v>1292</v>
      </c>
      <c r="D7" s="551" t="s">
        <v>1274</v>
      </c>
      <c r="E7" s="552" t="s">
        <v>900</v>
      </c>
    </row>
    <row r="8" spans="1:78" ht="15" customHeight="1" x14ac:dyDescent="0.25">
      <c r="A8" s="913"/>
      <c r="B8" s="913"/>
      <c r="C8" s="913"/>
      <c r="D8" s="913"/>
      <c r="E8" s="125"/>
    </row>
    <row r="9" spans="1:78" ht="18" customHeight="1" x14ac:dyDescent="0.25">
      <c r="A9" s="553" t="s">
        <v>1224</v>
      </c>
      <c r="B9" s="554" t="str">
        <f>IFERROR(B10+B11,"-")</f>
        <v>-</v>
      </c>
      <c r="C9" s="554" t="str">
        <f>IFERROR(C10+C11,"-")</f>
        <v>-</v>
      </c>
      <c r="D9" s="554" t="str">
        <f>IFERROR(D10+D11,"-")</f>
        <v>-</v>
      </c>
      <c r="E9" s="916"/>
    </row>
    <row r="10" spans="1:78" ht="15.95" customHeight="1" x14ac:dyDescent="0.25">
      <c r="A10" s="540" t="s">
        <v>1222</v>
      </c>
      <c r="B10" s="541">
        <f>IFERROR(ROUND('101'!#REF!*1000000/'102(a)'!$B$36,0),0)</f>
        <v>0</v>
      </c>
      <c r="C10" s="541">
        <f>IFERROR(ROUND('101'!#REF!*1000000/'102(a)'!$B$36,0),0)</f>
        <v>0</v>
      </c>
      <c r="D10" s="541">
        <f>IFERROR(ROUND('101'!#REF!*1000000/'102(a)'!$B$36,0),0)</f>
        <v>0</v>
      </c>
      <c r="E10" s="916"/>
    </row>
    <row r="11" spans="1:78" ht="15.95" customHeight="1" x14ac:dyDescent="0.25">
      <c r="A11" s="540" t="s">
        <v>1223</v>
      </c>
      <c r="B11" s="541" t="str">
        <f>IFERROR(ROUND('101'!C44*1000000/'102(a)'!$B$36,"-"),"-")</f>
        <v>-</v>
      </c>
      <c r="C11" s="541" t="str">
        <f>IFERROR(ROUND('101'!D44*1000000/'102(a)'!$B$36,"-"),"-")</f>
        <v>-</v>
      </c>
      <c r="D11" s="541" t="str">
        <f>IFERROR(ROUND('101'!G44*1000000/'102(a)'!$B$36,"-"),"-")</f>
        <v>-</v>
      </c>
      <c r="E11" s="916"/>
    </row>
    <row r="12" spans="1:78" ht="8.1" customHeight="1" x14ac:dyDescent="0.25">
      <c r="A12" s="125"/>
      <c r="B12" s="125"/>
      <c r="C12" s="125"/>
      <c r="D12" s="125"/>
      <c r="E12" s="125"/>
    </row>
    <row r="13" spans="1:78" ht="18" customHeight="1" x14ac:dyDescent="0.25">
      <c r="A13" s="555" t="s">
        <v>1225</v>
      </c>
      <c r="B13" s="556" t="str">
        <f>IFERROR(ROUND((('101'!C12+'101'!C13)*1000000)/B36,0),"-")</f>
        <v>-</v>
      </c>
      <c r="C13" s="556" t="str">
        <f>IFERROR(ROUND((('101'!D12+'101'!D13)*1000000)/C36,0),"-")</f>
        <v>-</v>
      </c>
      <c r="D13" s="556" t="str">
        <f>IFERROR(ROUND((('101'!G12+'101'!G13)*1000000)/D36,0),"-")</f>
        <v>-</v>
      </c>
      <c r="E13" s="557"/>
    </row>
    <row r="14" spans="1:78" s="252" customFormat="1" ht="6.95" customHeight="1" x14ac:dyDescent="0.25">
      <c r="A14" s="558"/>
      <c r="B14" s="559"/>
      <c r="C14" s="559"/>
      <c r="D14" s="559"/>
      <c r="E14" s="125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</row>
    <row r="15" spans="1:78" ht="18" customHeight="1" x14ac:dyDescent="0.25">
      <c r="A15" s="560" t="s">
        <v>1226</v>
      </c>
      <c r="B15" s="561" t="str">
        <f>IFERROR(('101'!C36*1000000)/'102(a)'!B36,"-")</f>
        <v>-</v>
      </c>
      <c r="C15" s="561" t="str">
        <f>IFERROR(('101'!D36*1000000)/'102(a)'!C36,"-")</f>
        <v>-</v>
      </c>
      <c r="D15" s="561" t="str">
        <f>IFERROR(('101'!G36*1000000)/'102(a)'!D36,"-")</f>
        <v>-</v>
      </c>
      <c r="E15" s="557"/>
    </row>
    <row r="16" spans="1:78" s="252" customFormat="1" ht="6.95" customHeight="1" x14ac:dyDescent="0.25">
      <c r="A16" s="558"/>
      <c r="B16" s="562"/>
      <c r="C16" s="562"/>
      <c r="D16" s="562"/>
      <c r="E16" s="125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</row>
    <row r="17" spans="1:5" ht="18" customHeight="1" x14ac:dyDescent="0.25">
      <c r="A17" s="563" t="s">
        <v>1227</v>
      </c>
      <c r="B17" s="556" t="str">
        <f>IFERROR(ROUND(('101'!C23*1000000)/'102(a)'!B36,0),"-")</f>
        <v>-</v>
      </c>
      <c r="C17" s="556" t="str">
        <f>IFERROR(ROUND(('101'!D23*1000000)/'102(a)'!C36,0),"-")</f>
        <v>-</v>
      </c>
      <c r="D17" s="556" t="str">
        <f>IFERROR(ROUND(('101'!G23*1000000)/'102(a)'!D36,0),"-")</f>
        <v>-</v>
      </c>
      <c r="E17" s="557"/>
    </row>
    <row r="18" spans="1:5" ht="15" customHeight="1" x14ac:dyDescent="0.25">
      <c r="A18" s="125"/>
      <c r="B18" s="125"/>
      <c r="C18" s="125"/>
      <c r="D18" s="125"/>
      <c r="E18" s="125"/>
    </row>
    <row r="19" spans="1:5" ht="18" customHeight="1" x14ac:dyDescent="0.25">
      <c r="A19" s="564" t="s">
        <v>1228</v>
      </c>
      <c r="B19" s="565" t="str">
        <f>IFERROR(ROUND(('101'!C14*1000000)/B36,0),"-")</f>
        <v>-</v>
      </c>
      <c r="C19" s="565" t="str">
        <f>IFERROR(ROUND(('101'!D14*1000000)/C36,0),"-")</f>
        <v>-</v>
      </c>
      <c r="D19" s="565" t="str">
        <f>IFERROR(ROUND(('101'!G14*1000000)/D36,0),"-")</f>
        <v>-</v>
      </c>
      <c r="E19" s="557"/>
    </row>
    <row r="20" spans="1:5" ht="15" customHeight="1" x14ac:dyDescent="0.25">
      <c r="A20" s="125"/>
      <c r="B20" s="125"/>
      <c r="C20" s="125"/>
      <c r="D20" s="125"/>
      <c r="E20" s="125"/>
    </row>
    <row r="21" spans="1:5" ht="18" customHeight="1" x14ac:dyDescent="0.25">
      <c r="A21" s="566" t="s">
        <v>1209</v>
      </c>
      <c r="B21" s="538">
        <f>B22+B23</f>
        <v>0</v>
      </c>
      <c r="C21" s="538">
        <f>C22+C23</f>
        <v>0</v>
      </c>
      <c r="D21" s="538">
        <f>D22+D23</f>
        <v>0</v>
      </c>
      <c r="E21" s="917"/>
    </row>
    <row r="22" spans="1:5" ht="15" customHeight="1" x14ac:dyDescent="0.25">
      <c r="A22" s="567" t="s">
        <v>1229</v>
      </c>
      <c r="B22" s="539"/>
      <c r="C22" s="539"/>
      <c r="D22" s="539"/>
      <c r="E22" s="917"/>
    </row>
    <row r="23" spans="1:5" ht="15" customHeight="1" x14ac:dyDescent="0.25">
      <c r="A23" s="567" t="s">
        <v>1230</v>
      </c>
      <c r="B23" s="539"/>
      <c r="C23" s="539"/>
      <c r="D23" s="539"/>
      <c r="E23" s="917"/>
    </row>
    <row r="24" spans="1:5" ht="18" customHeight="1" x14ac:dyDescent="0.25">
      <c r="A24" s="568" t="s">
        <v>1210</v>
      </c>
      <c r="B24" s="538">
        <f>B25+B26+B27</f>
        <v>0</v>
      </c>
      <c r="C24" s="538">
        <f>C25+C26+C27</f>
        <v>0</v>
      </c>
      <c r="D24" s="538">
        <f>D25+D26+D27</f>
        <v>0</v>
      </c>
      <c r="E24" s="917"/>
    </row>
    <row r="25" spans="1:5" ht="15" customHeight="1" x14ac:dyDescent="0.25">
      <c r="A25" s="567" t="s">
        <v>1231</v>
      </c>
      <c r="B25" s="539"/>
      <c r="C25" s="539"/>
      <c r="D25" s="539"/>
      <c r="E25" s="917"/>
    </row>
    <row r="26" spans="1:5" ht="15" customHeight="1" x14ac:dyDescent="0.25">
      <c r="A26" s="567" t="s">
        <v>1232</v>
      </c>
      <c r="B26" s="539"/>
      <c r="C26" s="539"/>
      <c r="D26" s="539"/>
      <c r="E26" s="917"/>
    </row>
    <row r="27" spans="1:5" ht="15" customHeight="1" x14ac:dyDescent="0.25">
      <c r="A27" s="567" t="s">
        <v>1233</v>
      </c>
      <c r="B27" s="539"/>
      <c r="C27" s="539"/>
      <c r="D27" s="539"/>
      <c r="E27" s="917"/>
    </row>
    <row r="28" spans="1:5" ht="15" customHeight="1" x14ac:dyDescent="0.25">
      <c r="A28" s="569"/>
      <c r="B28" s="125"/>
      <c r="C28" s="125"/>
      <c r="D28" s="125"/>
      <c r="E28" s="125"/>
    </row>
    <row r="29" spans="1:5" ht="18" customHeight="1" x14ac:dyDescent="0.25">
      <c r="A29" s="566" t="s">
        <v>1208</v>
      </c>
      <c r="B29" s="538">
        <f>B30+B31</f>
        <v>0</v>
      </c>
      <c r="C29" s="538">
        <f>C30+C31</f>
        <v>0</v>
      </c>
      <c r="D29" s="538">
        <f>D30+D31</f>
        <v>0</v>
      </c>
      <c r="E29" s="917"/>
    </row>
    <row r="30" spans="1:5" ht="15" customHeight="1" x14ac:dyDescent="0.25">
      <c r="A30" s="567" t="s">
        <v>1229</v>
      </c>
      <c r="B30" s="539"/>
      <c r="C30" s="539"/>
      <c r="D30" s="539"/>
      <c r="E30" s="917"/>
    </row>
    <row r="31" spans="1:5" ht="15" customHeight="1" x14ac:dyDescent="0.25">
      <c r="A31" s="567" t="s">
        <v>1230</v>
      </c>
      <c r="B31" s="539"/>
      <c r="C31" s="539"/>
      <c r="D31" s="539"/>
      <c r="E31" s="917"/>
    </row>
    <row r="32" spans="1:5" ht="18" customHeight="1" x14ac:dyDescent="0.25">
      <c r="A32" s="568" t="s">
        <v>1211</v>
      </c>
      <c r="B32" s="538">
        <f>B33+B34+B35</f>
        <v>0</v>
      </c>
      <c r="C32" s="538">
        <f>C33+C34+C35</f>
        <v>0</v>
      </c>
      <c r="D32" s="538">
        <f>D33+D34+D35</f>
        <v>0</v>
      </c>
      <c r="E32" s="917"/>
    </row>
    <row r="33" spans="1:5" ht="15" customHeight="1" x14ac:dyDescent="0.25">
      <c r="A33" s="567" t="s">
        <v>1231</v>
      </c>
      <c r="B33" s="539"/>
      <c r="C33" s="539"/>
      <c r="D33" s="539"/>
      <c r="E33" s="917"/>
    </row>
    <row r="34" spans="1:5" ht="15" customHeight="1" x14ac:dyDescent="0.25">
      <c r="A34" s="567" t="s">
        <v>1232</v>
      </c>
      <c r="B34" s="539"/>
      <c r="C34" s="539"/>
      <c r="D34" s="539"/>
      <c r="E34" s="917"/>
    </row>
    <row r="35" spans="1:5" ht="15" customHeight="1" x14ac:dyDescent="0.25">
      <c r="A35" s="567" t="s">
        <v>1233</v>
      </c>
      <c r="B35" s="539"/>
      <c r="C35" s="539"/>
      <c r="D35" s="539"/>
      <c r="E35" s="917"/>
    </row>
    <row r="36" spans="1:5" s="473" customFormat="1" ht="20.100000000000001" customHeight="1" x14ac:dyDescent="0.25">
      <c r="A36" s="570" t="s">
        <v>753</v>
      </c>
      <c r="B36" s="571">
        <f>B37+B38+B39+B40</f>
        <v>0</v>
      </c>
      <c r="C36" s="571">
        <f>C37+C38+C39+C40</f>
        <v>0</v>
      </c>
      <c r="D36" s="571">
        <f>D37+D38+D39+D40</f>
        <v>0</v>
      </c>
      <c r="E36" s="917"/>
    </row>
    <row r="37" spans="1:5" ht="15" customHeight="1" x14ac:dyDescent="0.25">
      <c r="A37" s="572" t="s">
        <v>1234</v>
      </c>
      <c r="B37" s="542"/>
      <c r="C37" s="543"/>
      <c r="D37" s="543"/>
      <c r="E37" s="917"/>
    </row>
    <row r="38" spans="1:5" ht="15" customHeight="1" x14ac:dyDescent="0.25">
      <c r="A38" s="572" t="s">
        <v>1235</v>
      </c>
      <c r="B38" s="543"/>
      <c r="C38" s="543"/>
      <c r="D38" s="543"/>
      <c r="E38" s="917"/>
    </row>
    <row r="39" spans="1:5" ht="15" customHeight="1" x14ac:dyDescent="0.25">
      <c r="A39" s="572" t="s">
        <v>1236</v>
      </c>
      <c r="B39" s="543"/>
      <c r="C39" s="543"/>
      <c r="D39" s="543"/>
      <c r="E39" s="917"/>
    </row>
    <row r="40" spans="1:5" ht="15" customHeight="1" x14ac:dyDescent="0.25">
      <c r="A40" s="572" t="s">
        <v>1237</v>
      </c>
      <c r="B40" s="543">
        <f>'107(e)'!E16</f>
        <v>0</v>
      </c>
      <c r="C40" s="543">
        <f>'107(e)'!G16</f>
        <v>0</v>
      </c>
      <c r="D40" s="543">
        <f>'107(e)'!I16</f>
        <v>0</v>
      </c>
      <c r="E40" s="917"/>
    </row>
    <row r="41" spans="1:5" ht="9.75" customHeight="1" x14ac:dyDescent="0.25">
      <c r="A41" s="573"/>
      <c r="B41" s="558"/>
      <c r="C41" s="558"/>
      <c r="D41" s="558"/>
      <c r="E41" s="125"/>
    </row>
    <row r="42" spans="1:5" s="473" customFormat="1" ht="20.100000000000001" customHeight="1" x14ac:dyDescent="0.25">
      <c r="A42" s="574" t="s">
        <v>1151</v>
      </c>
      <c r="B42" s="575">
        <f>B43+B44+B45+B46</f>
        <v>0</v>
      </c>
      <c r="C42" s="575">
        <f>C43+C44+C45+C46</f>
        <v>0</v>
      </c>
      <c r="D42" s="575">
        <f>D43+D44+D45+D46</f>
        <v>0</v>
      </c>
      <c r="E42" s="917"/>
    </row>
    <row r="43" spans="1:5" ht="15" customHeight="1" x14ac:dyDescent="0.25">
      <c r="A43" s="576" t="s">
        <v>1238</v>
      </c>
      <c r="B43" s="544"/>
      <c r="C43" s="545"/>
      <c r="D43" s="545"/>
      <c r="E43" s="917"/>
    </row>
    <row r="44" spans="1:5" ht="15" customHeight="1" x14ac:dyDescent="0.25">
      <c r="A44" s="576" t="s">
        <v>1239</v>
      </c>
      <c r="B44" s="545"/>
      <c r="C44" s="545"/>
      <c r="D44" s="545"/>
      <c r="E44" s="917"/>
    </row>
    <row r="45" spans="1:5" ht="15" customHeight="1" x14ac:dyDescent="0.25">
      <c r="A45" s="576" t="s">
        <v>1240</v>
      </c>
      <c r="B45" s="545"/>
      <c r="C45" s="545"/>
      <c r="D45" s="545"/>
      <c r="E45" s="917"/>
    </row>
    <row r="46" spans="1:5" ht="15" customHeight="1" x14ac:dyDescent="0.25">
      <c r="A46" s="576" t="s">
        <v>1241</v>
      </c>
      <c r="B46" s="545"/>
      <c r="C46" s="545"/>
      <c r="D46" s="545"/>
      <c r="E46" s="917"/>
    </row>
    <row r="47" spans="1:5" ht="9.75" customHeight="1" x14ac:dyDescent="0.25">
      <c r="A47" s="573"/>
      <c r="B47" s="558"/>
      <c r="C47" s="558"/>
      <c r="D47" s="558"/>
      <c r="E47" s="125"/>
    </row>
    <row r="48" spans="1:5" ht="20.100000000000001" customHeight="1" x14ac:dyDescent="0.25">
      <c r="A48" s="577" t="s">
        <v>1152</v>
      </c>
      <c r="B48" s="578"/>
      <c r="C48" s="578"/>
      <c r="D48" s="578"/>
      <c r="E48" s="557"/>
    </row>
    <row r="49" spans="1:5" ht="9.75" customHeight="1" x14ac:dyDescent="0.25">
      <c r="A49" s="569"/>
      <c r="B49" s="125"/>
      <c r="C49" s="125"/>
      <c r="D49" s="125"/>
      <c r="E49" s="125"/>
    </row>
    <row r="50" spans="1:5" s="473" customFormat="1" ht="20.100000000000001" customHeight="1" x14ac:dyDescent="0.25">
      <c r="A50" s="579" t="s">
        <v>1153</v>
      </c>
      <c r="B50" s="580"/>
      <c r="C50" s="580"/>
      <c r="D50" s="580"/>
      <c r="E50" s="128"/>
    </row>
    <row r="51" spans="1:5" ht="15" customHeight="1" x14ac:dyDescent="0.25">
      <c r="A51" s="581" t="s">
        <v>1258</v>
      </c>
      <c r="B51" s="582" t="str">
        <f>IFERROR(CONCATENATE("1", " ", ":", " ", ROUND(B24/B21,1)),"-")</f>
        <v>-</v>
      </c>
      <c r="C51" s="582" t="str">
        <f>IFERROR(CONCATENATE("1", " ", ":", " ", ROUND(C24/C21,1)),"-")</f>
        <v>-</v>
      </c>
      <c r="D51" s="582" t="str">
        <f>IFERROR(CONCATENATE("1", " ", ":", " ", ROUND(D24/D21,1)),"-")</f>
        <v>-</v>
      </c>
      <c r="E51" s="583"/>
    </row>
    <row r="52" spans="1:5" ht="15" customHeight="1" x14ac:dyDescent="0.25">
      <c r="A52" s="581" t="s">
        <v>1242</v>
      </c>
      <c r="B52" s="582" t="str">
        <f>IFERROR(CONCATENATE("1", " ", ":", " ", ROUND((B24+B32)/(B21+B29),1)),"-")</f>
        <v>-</v>
      </c>
      <c r="C52" s="582" t="str">
        <f>IFERROR(CONCATENATE("1", " ", ":", " ", ROUND((C24+C32)/(C21+C29),1)),"-")</f>
        <v>-</v>
      </c>
      <c r="D52" s="582" t="str">
        <f>IFERROR(CONCATENATE("1", " ", ":", " ", ROUND((D24+D32)/(D21+D29),1)),"-")</f>
        <v>-</v>
      </c>
      <c r="E52" s="583"/>
    </row>
    <row r="53" spans="1:5" ht="15" customHeight="1" x14ac:dyDescent="0.25">
      <c r="A53" s="581" t="s">
        <v>1259</v>
      </c>
      <c r="B53" s="582" t="str">
        <f>IFERROR(CONCATENATE("1", " ", ":", " ", ROUND(B36/B21,0)),"-")</f>
        <v>-</v>
      </c>
      <c r="C53" s="582" t="str">
        <f>IFERROR(CONCATENATE("1", " ", ":", " ", ROUND(C36/C21,0)),"-")</f>
        <v>-</v>
      </c>
      <c r="D53" s="582" t="str">
        <f>IFERROR(CONCATENATE("1", " ", ":", " ", ROUND(D36/D21,0)),"-")</f>
        <v>-</v>
      </c>
      <c r="E53" s="583"/>
    </row>
    <row r="54" spans="1:5" ht="15" customHeight="1" x14ac:dyDescent="0.25">
      <c r="A54" s="581" t="s">
        <v>1243</v>
      </c>
      <c r="B54" s="584" t="str">
        <f>IFERROR('101'!C36/'101'!C38,"-")</f>
        <v>-</v>
      </c>
      <c r="C54" s="584" t="str">
        <f>IFERROR('101'!D36/'101'!D38,"-")</f>
        <v>-</v>
      </c>
      <c r="D54" s="584" t="str">
        <f>IFERROR('101'!G36/'101'!G38,"-")</f>
        <v>-</v>
      </c>
      <c r="E54" s="583"/>
    </row>
    <row r="55" spans="1:5" ht="15" customHeight="1" x14ac:dyDescent="0.25">
      <c r="A55" s="581" t="s">
        <v>1244</v>
      </c>
      <c r="B55" s="584" t="str">
        <f>IFERROR('101'!C36/'101'!C46,"-")</f>
        <v>-</v>
      </c>
      <c r="C55" s="584" t="str">
        <f>IFERROR('101'!D36/'101'!D46,"-")</f>
        <v>-</v>
      </c>
      <c r="D55" s="584" t="str">
        <f>IFERROR('101'!G36/'101'!G46,"-")</f>
        <v>-</v>
      </c>
      <c r="E55" s="583"/>
    </row>
    <row r="56" spans="1:5" ht="15" customHeight="1" x14ac:dyDescent="0.25">
      <c r="A56" s="581" t="s">
        <v>1245</v>
      </c>
      <c r="B56" s="584" t="str">
        <f>IFERROR(('101'!C12+'101'!#REF!+'101'!C13)/'101'!C46,"-")</f>
        <v>-</v>
      </c>
      <c r="C56" s="584" t="str">
        <f>IFERROR(('101'!D12+'101'!#REF!+'101'!D13)/'101'!D46,"-")</f>
        <v>-</v>
      </c>
      <c r="D56" s="584" t="str">
        <f>IFERROR(('101'!G12+'101'!#REF!+'101'!G13)/'101'!G46,"-")</f>
        <v>-</v>
      </c>
      <c r="E56" s="583"/>
    </row>
    <row r="57" spans="1:5" ht="15" customHeight="1" x14ac:dyDescent="0.25">
      <c r="A57" s="581" t="s">
        <v>1246</v>
      </c>
      <c r="B57" s="584" t="str">
        <f>IFERROR(B17/B9,"-")</f>
        <v>-</v>
      </c>
      <c r="C57" s="584" t="str">
        <f>IFERROR(C17/C9,"-")</f>
        <v>-</v>
      </c>
      <c r="D57" s="584" t="str">
        <f>IFERROR(D17/D9,"-")</f>
        <v>-</v>
      </c>
      <c r="E57" s="583"/>
    </row>
    <row r="58" spans="1:5" ht="15" customHeight="1" x14ac:dyDescent="0.25">
      <c r="A58" s="581" t="s">
        <v>1247</v>
      </c>
      <c r="B58" s="584" t="str">
        <f>IFERROR('101'!#REF!/'101'!C46,"-")</f>
        <v>-</v>
      </c>
      <c r="C58" s="584" t="str">
        <f>IFERROR('101'!#REF!/'101'!D46,"-")</f>
        <v>-</v>
      </c>
      <c r="D58" s="584" t="str">
        <f>IFERROR('101'!#REF!/'101'!G46,"-")</f>
        <v>-</v>
      </c>
      <c r="E58" s="583"/>
    </row>
    <row r="59" spans="1:5" ht="15" customHeight="1" x14ac:dyDescent="0.25">
      <c r="A59" s="581" t="s">
        <v>1248</v>
      </c>
      <c r="B59" s="584" t="str">
        <f>IFERROR('101'!C44/'101'!C46,"-")</f>
        <v>-</v>
      </c>
      <c r="C59" s="584" t="str">
        <f>IFERROR('101'!D44/'101'!D46,"-")</f>
        <v>-</v>
      </c>
      <c r="D59" s="584" t="str">
        <f>IFERROR('101'!G44/'101'!G46,"-")</f>
        <v>-</v>
      </c>
      <c r="E59" s="583"/>
    </row>
    <row r="60" spans="1:5" ht="9.75" customHeight="1" x14ac:dyDescent="0.25">
      <c r="A60" s="585"/>
      <c r="B60" s="125"/>
      <c r="C60" s="125"/>
      <c r="D60" s="125"/>
      <c r="E60" s="125"/>
    </row>
    <row r="61" spans="1:5" ht="15" customHeight="1" x14ac:dyDescent="0.25">
      <c r="A61" s="585"/>
      <c r="B61" s="125"/>
      <c r="C61" s="125"/>
      <c r="D61" s="125"/>
      <c r="E61" s="125"/>
    </row>
    <row r="62" spans="1:5" ht="15" customHeight="1" x14ac:dyDescent="0.25">
      <c r="A62" s="585"/>
      <c r="B62" s="125"/>
      <c r="C62" s="125"/>
      <c r="D62" s="125"/>
      <c r="E62" s="125"/>
    </row>
    <row r="63" spans="1:5" x14ac:dyDescent="0.25">
      <c r="A63" s="586"/>
      <c r="B63" s="125"/>
      <c r="C63" s="125"/>
      <c r="D63" s="125"/>
      <c r="E63" s="125"/>
    </row>
    <row r="64" spans="1:5" x14ac:dyDescent="0.25">
      <c r="A64" s="586"/>
      <c r="B64" s="915" t="s">
        <v>751</v>
      </c>
      <c r="C64" s="915"/>
      <c r="D64" s="915"/>
      <c r="E64" s="125"/>
    </row>
    <row r="65" spans="1:5" x14ac:dyDescent="0.25">
      <c r="A65" s="586"/>
      <c r="B65" s="125"/>
      <c r="C65" s="125"/>
      <c r="D65" s="125"/>
      <c r="E65" s="125"/>
    </row>
    <row r="66" spans="1:5" x14ac:dyDescent="0.25">
      <c r="A66" s="586"/>
      <c r="B66" s="125"/>
      <c r="C66" s="125"/>
      <c r="D66" s="125"/>
      <c r="E66" s="125"/>
    </row>
    <row r="67" spans="1:5" x14ac:dyDescent="0.25">
      <c r="A67" s="585"/>
      <c r="B67" s="125"/>
      <c r="C67" s="125"/>
      <c r="D67" s="125"/>
      <c r="E67" s="125"/>
    </row>
    <row r="68" spans="1:5" x14ac:dyDescent="0.25">
      <c r="A68" s="587"/>
      <c r="B68" s="125"/>
      <c r="C68" s="125"/>
      <c r="D68" s="125"/>
      <c r="E68" s="125"/>
    </row>
    <row r="69" spans="1:5" x14ac:dyDescent="0.25">
      <c r="A69" s="586"/>
      <c r="B69" s="125"/>
      <c r="C69" s="125"/>
      <c r="D69" s="125"/>
      <c r="E69" s="125"/>
    </row>
    <row r="70" spans="1:5" x14ac:dyDescent="0.25">
      <c r="A70" s="244"/>
    </row>
    <row r="71" spans="1:5" x14ac:dyDescent="0.25">
      <c r="A71" s="244"/>
    </row>
    <row r="72" spans="1:5" x14ac:dyDescent="0.25">
      <c r="A72" s="244"/>
    </row>
    <row r="74" spans="1:5" x14ac:dyDescent="0.25">
      <c r="A74" s="245"/>
    </row>
    <row r="77" spans="1:5" x14ac:dyDescent="0.25">
      <c r="A77" s="243"/>
    </row>
    <row r="78" spans="1:5" x14ac:dyDescent="0.25">
      <c r="A78" s="243"/>
    </row>
    <row r="79" spans="1:5" x14ac:dyDescent="0.25">
      <c r="A79" s="246"/>
    </row>
    <row r="80" spans="1:5" x14ac:dyDescent="0.25">
      <c r="A80" s="244"/>
    </row>
  </sheetData>
  <sheetProtection formatCells="0" formatColumns="0" formatRows="0"/>
  <mergeCells count="11">
    <mergeCell ref="A2:D2"/>
    <mergeCell ref="A8:D8"/>
    <mergeCell ref="A5:D5"/>
    <mergeCell ref="B64:D64"/>
    <mergeCell ref="E9:E11"/>
    <mergeCell ref="E21:E23"/>
    <mergeCell ref="E24:E27"/>
    <mergeCell ref="E36:E40"/>
    <mergeCell ref="E42:E46"/>
    <mergeCell ref="E29:E31"/>
    <mergeCell ref="E32:E35"/>
  </mergeCells>
  <dataValidations count="4">
    <dataValidation allowBlank="1" showInputMessage="1" showErrorMessage="1" promptTitle="Actual Enrollment" prompt="Please mention the Actual Enrollment for the last FY 2016-17 in this column. Both under Regular and Self-Finance streams." sqref="B40 B37 B46 B43"/>
    <dataValidation allowBlank="1" showInputMessage="1" showErrorMessage="1" prompt="Calculates automatically.  Don't insert value or delete the formulae" sqref="B10:D11"/>
    <dataValidation allowBlank="1" showInputMessage="1" showErrorMessage="1" promptTitle="Instruction" prompt="Calculated based on Annual Recurring Grant and Tenure Track Grant only.  Don't consider the additional supplementary grants" sqref="B13:D13"/>
    <dataValidation allowBlank="1" showInputMessage="1" showErrorMessage="1" promptTitle="OI Per Student" prompt="Considering the figure of total actual own income from all resources for FY 2014-15, as reported to HEC" sqref="B15:D15"/>
  </dataValidations>
  <printOptions horizontalCentered="1"/>
  <pageMargins left="0.43307086614173229" right="0.43307086614173229" top="0.51181102362204722" bottom="0.23622047244094491" header="0.31496062992125984" footer="0.55118110236220474"/>
  <pageSetup paperSize="9" scale="83" orientation="portrait" r:id="rId1"/>
  <headerFooter>
    <oddFooter xml:space="preserve">&amp;R&amp;"Garamond,Bold"&amp;12
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'102(a)'!B9:D9</xm:f>
              <xm:sqref>E9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'102(a)'!B13:D13</xm:f>
              <xm:sqref>E13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'102(a)'!B15:D15</xm:f>
              <xm:sqref>E15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'102(a)'!B17:D17</xm:f>
              <xm:sqref>E17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'102(a)'!B19:D19</xm:f>
              <xm:sqref>E19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'102(a)'!B42:D42</xm:f>
              <xm:sqref>E42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'102(a)'!B48:D48</xm:f>
              <xm:sqref>E48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'102(a)'!B59:D59</xm:f>
              <xm:sqref>E59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'102(a)'!B58:D58</xm:f>
              <xm:sqref>E58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'102(a)'!B57:D57</xm:f>
              <xm:sqref>E57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'102(a)'!B56:D56</xm:f>
              <xm:sqref>E56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'102(a)'!B55:D55</xm:f>
              <xm:sqref>E55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'102(a)'!B21:D21</xm:f>
              <xm:sqref>E21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'102(a)'!B24:D24</xm:f>
              <xm:sqref>E24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'102(a)'!B54:D54</xm:f>
              <xm:sqref>E54</xm:sqref>
            </x14:sparkline>
            <x14:sparkline>
              <xm:f>'102(a)'!B53:D53</xm:f>
              <xm:sqref>E53</xm:sqref>
            </x14:sparkline>
            <x14:sparkline>
              <xm:f>'102(a)'!B52:D52</xm:f>
              <xm:sqref>E52</xm:sqref>
            </x14:sparkline>
            <x14:sparkline>
              <xm:f>'102(a)'!B51:D51</xm:f>
              <xm:sqref>E51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'102(a)'!B36:D36</xm:f>
              <xm:sqref>E36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'102(a)'!B32:D32</xm:f>
              <xm:sqref>E32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'102(a)'!B29:D29</xm:f>
              <xm:sqref>E29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K68"/>
  <sheetViews>
    <sheetView view="pageBreakPreview" zoomScaleNormal="100" zoomScaleSheetLayoutView="100" workbookViewId="0">
      <selection activeCell="M11" sqref="M11"/>
    </sheetView>
  </sheetViews>
  <sheetFormatPr defaultColWidth="9.140625" defaultRowHeight="14.25" x14ac:dyDescent="0.2"/>
  <cols>
    <col min="1" max="1" width="16.28515625" style="594" customWidth="1"/>
    <col min="2" max="2" width="5.5703125" style="593" customWidth="1"/>
    <col min="3" max="3" width="40.85546875" style="594" customWidth="1"/>
    <col min="4" max="8" width="10.7109375" style="594" customWidth="1"/>
    <col min="9" max="9" width="17.140625" style="594" customWidth="1"/>
    <col min="10" max="10" width="15.7109375" style="594" customWidth="1"/>
    <col min="11" max="11" width="6.140625" style="594" customWidth="1"/>
    <col min="12" max="16384" width="9.140625" style="594"/>
  </cols>
  <sheetData>
    <row r="1" spans="1:11" ht="15" x14ac:dyDescent="0.25">
      <c r="J1" s="934" t="s">
        <v>870</v>
      </c>
      <c r="K1" s="935"/>
    </row>
    <row r="2" spans="1:11" ht="34.5" customHeight="1" x14ac:dyDescent="0.2">
      <c r="A2" s="955" t="s">
        <v>1320</v>
      </c>
      <c r="B2" s="956"/>
      <c r="C2" s="956"/>
      <c r="D2" s="956"/>
      <c r="E2" s="956"/>
      <c r="F2" s="956"/>
      <c r="G2" s="956"/>
      <c r="H2" s="956"/>
      <c r="I2" s="956"/>
      <c r="J2" s="956"/>
      <c r="K2" s="956"/>
    </row>
    <row r="3" spans="1:11" ht="12" customHeight="1" x14ac:dyDescent="0.25">
      <c r="A3" s="547"/>
      <c r="B3" s="547"/>
      <c r="C3" s="547"/>
      <c r="D3" s="547"/>
      <c r="E3" s="547"/>
      <c r="F3" s="547"/>
      <c r="G3" s="547"/>
      <c r="H3" s="547"/>
      <c r="I3" s="547"/>
      <c r="J3" s="547"/>
      <c r="K3" s="547"/>
    </row>
    <row r="4" spans="1:11" ht="15.75" customHeight="1" x14ac:dyDescent="0.2">
      <c r="A4" s="938" t="s">
        <v>877</v>
      </c>
      <c r="B4" s="938"/>
      <c r="C4" s="938"/>
      <c r="D4" s="938"/>
      <c r="E4" s="938"/>
      <c r="F4" s="938"/>
      <c r="G4" s="938"/>
      <c r="H4" s="938"/>
    </row>
    <row r="5" spans="1:11" ht="20.100000000000001" customHeight="1" x14ac:dyDescent="0.2">
      <c r="A5" s="938"/>
      <c r="B5" s="938"/>
      <c r="C5" s="938"/>
      <c r="D5" s="938"/>
      <c r="E5" s="938"/>
      <c r="F5" s="938"/>
      <c r="G5" s="938"/>
      <c r="H5" s="938"/>
      <c r="I5" s="941" t="s">
        <v>886</v>
      </c>
      <c r="J5" s="942"/>
      <c r="K5" s="595"/>
    </row>
    <row r="6" spans="1:11" ht="20.100000000000001" customHeight="1" x14ac:dyDescent="0.25">
      <c r="A6" s="963" t="s">
        <v>901</v>
      </c>
      <c r="B6" s="963"/>
      <c r="C6" s="963"/>
      <c r="D6" s="588" t="s">
        <v>923</v>
      </c>
      <c r="E6" s="588" t="s">
        <v>1106</v>
      </c>
      <c r="F6" s="588" t="s">
        <v>1107</v>
      </c>
      <c r="G6" s="588" t="s">
        <v>1148</v>
      </c>
      <c r="H6" s="588" t="s">
        <v>114</v>
      </c>
      <c r="I6" s="941" t="s">
        <v>885</v>
      </c>
      <c r="J6" s="942"/>
      <c r="K6" s="595"/>
    </row>
    <row r="7" spans="1:11" ht="15" customHeight="1" x14ac:dyDescent="0.25">
      <c r="A7" s="962" t="s">
        <v>902</v>
      </c>
      <c r="B7" s="962"/>
      <c r="C7" s="962"/>
      <c r="D7" s="589"/>
      <c r="E7" s="589"/>
      <c r="F7" s="589"/>
      <c r="G7" s="589"/>
      <c r="H7" s="590">
        <f>SUM(D7:G7)</f>
        <v>0</v>
      </c>
      <c r="I7" s="941" t="s">
        <v>880</v>
      </c>
      <c r="J7" s="942"/>
      <c r="K7" s="595"/>
    </row>
    <row r="8" spans="1:11" ht="15" customHeight="1" x14ac:dyDescent="0.25">
      <c r="A8" s="962" t="s">
        <v>903</v>
      </c>
      <c r="B8" s="962"/>
      <c r="C8" s="962"/>
      <c r="D8" s="589"/>
      <c r="E8" s="589"/>
      <c r="F8" s="589"/>
      <c r="G8" s="589"/>
      <c r="H8" s="590">
        <f t="shared" ref="H8:H9" si="0">SUM(D8:G8)</f>
        <v>0</v>
      </c>
      <c r="I8" s="941" t="s">
        <v>1293</v>
      </c>
      <c r="J8" s="942"/>
      <c r="K8" s="595"/>
    </row>
    <row r="9" spans="1:11" ht="15" customHeight="1" x14ac:dyDescent="0.25">
      <c r="A9" s="962" t="s">
        <v>907</v>
      </c>
      <c r="B9" s="962"/>
      <c r="C9" s="962"/>
      <c r="D9" s="589"/>
      <c r="E9" s="589"/>
      <c r="F9" s="589"/>
      <c r="G9" s="589"/>
      <c r="H9" s="590">
        <f t="shared" si="0"/>
        <v>0</v>
      </c>
      <c r="I9" s="941" t="s">
        <v>1294</v>
      </c>
      <c r="J9" s="942"/>
      <c r="K9" s="595"/>
    </row>
    <row r="10" spans="1:11" ht="12" customHeight="1" x14ac:dyDescent="0.2">
      <c r="A10" s="591"/>
      <c r="B10" s="591"/>
      <c r="C10" s="596"/>
      <c r="D10" s="596"/>
      <c r="E10" s="596"/>
      <c r="F10" s="596"/>
      <c r="G10" s="596"/>
      <c r="I10" s="597"/>
      <c r="J10" s="598"/>
    </row>
    <row r="11" spans="1:11" s="593" customFormat="1" ht="24.75" customHeight="1" x14ac:dyDescent="0.25">
      <c r="A11" s="957" t="s">
        <v>871</v>
      </c>
      <c r="B11" s="958" t="s">
        <v>872</v>
      </c>
      <c r="C11" s="960" t="s">
        <v>873</v>
      </c>
      <c r="D11" s="936" t="s">
        <v>1318</v>
      </c>
      <c r="E11" s="936" t="s">
        <v>1307</v>
      </c>
      <c r="F11" s="961" t="s">
        <v>874</v>
      </c>
      <c r="G11" s="961"/>
      <c r="H11" s="961"/>
      <c r="I11" s="957" t="s">
        <v>876</v>
      </c>
      <c r="J11" s="957" t="s">
        <v>1249</v>
      </c>
      <c r="K11" s="957"/>
    </row>
    <row r="12" spans="1:11" s="593" customFormat="1" ht="16.5" customHeight="1" x14ac:dyDescent="0.25">
      <c r="A12" s="957"/>
      <c r="B12" s="959"/>
      <c r="C12" s="960"/>
      <c r="D12" s="937"/>
      <c r="E12" s="937"/>
      <c r="F12" s="592" t="s">
        <v>1148</v>
      </c>
      <c r="G12" s="592" t="s">
        <v>1178</v>
      </c>
      <c r="H12" s="592" t="s">
        <v>1319</v>
      </c>
      <c r="I12" s="957"/>
      <c r="J12" s="957"/>
      <c r="K12" s="957"/>
    </row>
    <row r="13" spans="1:11" ht="8.1" customHeight="1" x14ac:dyDescent="0.25">
      <c r="A13" s="949"/>
      <c r="B13" s="943"/>
      <c r="C13" s="943"/>
      <c r="D13" s="943"/>
      <c r="E13" s="943"/>
      <c r="F13" s="943"/>
      <c r="G13" s="943"/>
      <c r="H13" s="943"/>
      <c r="I13" s="943"/>
      <c r="J13" s="943"/>
      <c r="K13" s="943"/>
    </row>
    <row r="14" spans="1:11" ht="24" customHeight="1" x14ac:dyDescent="0.25">
      <c r="A14" s="950" t="s">
        <v>875</v>
      </c>
      <c r="B14" s="600">
        <v>1.1000000000000001</v>
      </c>
      <c r="C14" s="601" t="s">
        <v>1110</v>
      </c>
      <c r="D14" s="602"/>
      <c r="E14" s="602"/>
      <c r="F14" s="602"/>
      <c r="G14" s="602"/>
      <c r="H14" s="602"/>
      <c r="I14" s="602"/>
      <c r="J14" s="946"/>
      <c r="K14" s="946"/>
    </row>
    <row r="15" spans="1:11" ht="24" customHeight="1" x14ac:dyDescent="0.25">
      <c r="A15" s="950"/>
      <c r="B15" s="600">
        <v>1.2</v>
      </c>
      <c r="C15" s="601" t="s">
        <v>1111</v>
      </c>
      <c r="D15" s="602"/>
      <c r="E15" s="602"/>
      <c r="F15" s="602"/>
      <c r="G15" s="602"/>
      <c r="H15" s="602"/>
      <c r="I15" s="602"/>
      <c r="J15" s="946"/>
      <c r="K15" s="946"/>
    </row>
    <row r="16" spans="1:11" ht="24" customHeight="1" x14ac:dyDescent="0.25">
      <c r="A16" s="950"/>
      <c r="B16" s="600">
        <v>1.3</v>
      </c>
      <c r="C16" s="601" t="s">
        <v>1112</v>
      </c>
      <c r="D16" s="602"/>
      <c r="E16" s="602"/>
      <c r="F16" s="602"/>
      <c r="G16" s="602"/>
      <c r="H16" s="602"/>
      <c r="I16" s="602"/>
      <c r="J16" s="946"/>
      <c r="K16" s="946"/>
    </row>
    <row r="17" spans="1:11" ht="30" x14ac:dyDescent="0.25">
      <c r="A17" s="950"/>
      <c r="B17" s="600">
        <v>1.4</v>
      </c>
      <c r="C17" s="601" t="s">
        <v>1113</v>
      </c>
      <c r="D17" s="602"/>
      <c r="E17" s="602"/>
      <c r="F17" s="602"/>
      <c r="G17" s="602"/>
      <c r="H17" s="602"/>
      <c r="I17" s="602"/>
      <c r="J17" s="946"/>
      <c r="K17" s="946"/>
    </row>
    <row r="18" spans="1:11" ht="24" customHeight="1" x14ac:dyDescent="0.25">
      <c r="A18" s="950"/>
      <c r="B18" s="600">
        <v>1.5</v>
      </c>
      <c r="C18" s="601" t="s">
        <v>1114</v>
      </c>
      <c r="D18" s="602"/>
      <c r="E18" s="602"/>
      <c r="F18" s="602"/>
      <c r="G18" s="602"/>
      <c r="H18" s="602"/>
      <c r="I18" s="602"/>
      <c r="J18" s="946"/>
      <c r="K18" s="946"/>
    </row>
    <row r="19" spans="1:11" ht="24" customHeight="1" x14ac:dyDescent="0.25">
      <c r="A19" s="950"/>
      <c r="B19" s="600">
        <v>1.6</v>
      </c>
      <c r="C19" s="601" t="s">
        <v>1115</v>
      </c>
      <c r="D19" s="602"/>
      <c r="E19" s="602"/>
      <c r="F19" s="602"/>
      <c r="G19" s="602"/>
      <c r="H19" s="602"/>
      <c r="I19" s="602"/>
      <c r="J19" s="946"/>
      <c r="K19" s="946"/>
    </row>
    <row r="20" spans="1:11" ht="24" customHeight="1" x14ac:dyDescent="0.25">
      <c r="A20" s="950"/>
      <c r="B20" s="600">
        <v>1.7</v>
      </c>
      <c r="C20" s="601" t="s">
        <v>1116</v>
      </c>
      <c r="D20" s="602"/>
      <c r="E20" s="602"/>
      <c r="F20" s="602"/>
      <c r="G20" s="602"/>
      <c r="H20" s="602"/>
      <c r="I20" s="602"/>
      <c r="J20" s="946"/>
      <c r="K20" s="946"/>
    </row>
    <row r="21" spans="1:11" ht="24" customHeight="1" x14ac:dyDescent="0.25">
      <c r="A21" s="950"/>
      <c r="B21" s="600">
        <v>1.8</v>
      </c>
      <c r="C21" s="601" t="s">
        <v>1117</v>
      </c>
      <c r="D21" s="602"/>
      <c r="E21" s="602"/>
      <c r="F21" s="602"/>
      <c r="G21" s="602"/>
      <c r="H21" s="602"/>
      <c r="I21" s="602"/>
      <c r="J21" s="953"/>
      <c r="K21" s="954"/>
    </row>
    <row r="22" spans="1:11" ht="30" x14ac:dyDescent="0.25">
      <c r="A22" s="951"/>
      <c r="B22" s="603">
        <v>1.9</v>
      </c>
      <c r="C22" s="601" t="s">
        <v>1118</v>
      </c>
      <c r="D22" s="604"/>
      <c r="E22" s="604"/>
      <c r="F22" s="604"/>
      <c r="G22" s="604"/>
      <c r="H22" s="604"/>
      <c r="I22" s="604"/>
      <c r="J22" s="605"/>
      <c r="K22" s="606"/>
    </row>
    <row r="23" spans="1:11" s="609" customFormat="1" ht="15.75" thickBot="1" x14ac:dyDescent="0.3">
      <c r="A23" s="952"/>
      <c r="B23" s="607">
        <v>1.1000000000000001</v>
      </c>
      <c r="C23" s="608" t="s">
        <v>1119</v>
      </c>
      <c r="D23" s="608"/>
      <c r="E23" s="608"/>
      <c r="F23" s="608"/>
      <c r="G23" s="608"/>
      <c r="H23" s="608"/>
      <c r="I23" s="608"/>
      <c r="J23" s="947"/>
      <c r="K23" s="948"/>
    </row>
    <row r="24" spans="1:11" ht="8.25" customHeight="1" thickTop="1" x14ac:dyDescent="0.25">
      <c r="A24" s="918"/>
      <c r="B24" s="918"/>
      <c r="C24" s="918"/>
      <c r="D24" s="918"/>
      <c r="E24" s="918"/>
      <c r="F24" s="918"/>
      <c r="G24" s="918"/>
      <c r="H24" s="918"/>
      <c r="I24" s="918"/>
      <c r="J24" s="918"/>
      <c r="K24" s="918"/>
    </row>
    <row r="25" spans="1:11" ht="24" customHeight="1" x14ac:dyDescent="0.25">
      <c r="A25" s="919" t="s">
        <v>908</v>
      </c>
      <c r="B25" s="610">
        <v>2.1</v>
      </c>
      <c r="C25" s="611" t="s">
        <v>1120</v>
      </c>
      <c r="D25" s="612"/>
      <c r="E25" s="612"/>
      <c r="F25" s="612"/>
      <c r="G25" s="612"/>
      <c r="H25" s="612"/>
      <c r="I25" s="612"/>
      <c r="J25" s="921"/>
      <c r="K25" s="921"/>
    </row>
    <row r="26" spans="1:11" ht="24" customHeight="1" x14ac:dyDescent="0.25">
      <c r="A26" s="919"/>
      <c r="B26" s="610">
        <v>2.2000000000000002</v>
      </c>
      <c r="C26" s="611" t="s">
        <v>1121</v>
      </c>
      <c r="D26" s="612"/>
      <c r="E26" s="612"/>
      <c r="F26" s="612"/>
      <c r="G26" s="612"/>
      <c r="H26" s="612"/>
      <c r="I26" s="612"/>
      <c r="J26" s="921"/>
      <c r="K26" s="921"/>
    </row>
    <row r="27" spans="1:11" ht="24" customHeight="1" x14ac:dyDescent="0.25">
      <c r="A27" s="919"/>
      <c r="B27" s="610">
        <v>2.2999999999999998</v>
      </c>
      <c r="C27" s="611" t="s">
        <v>1122</v>
      </c>
      <c r="D27" s="612"/>
      <c r="E27" s="612"/>
      <c r="F27" s="612"/>
      <c r="G27" s="612"/>
      <c r="H27" s="612"/>
      <c r="I27" s="612"/>
      <c r="J27" s="921"/>
      <c r="K27" s="921"/>
    </row>
    <row r="28" spans="1:11" ht="24" customHeight="1" x14ac:dyDescent="0.25">
      <c r="A28" s="919"/>
      <c r="B28" s="610">
        <v>2.4</v>
      </c>
      <c r="C28" s="611" t="s">
        <v>1123</v>
      </c>
      <c r="D28" s="612"/>
      <c r="E28" s="612"/>
      <c r="F28" s="612"/>
      <c r="G28" s="612"/>
      <c r="H28" s="612"/>
      <c r="I28" s="612"/>
      <c r="J28" s="921"/>
      <c r="K28" s="921"/>
    </row>
    <row r="29" spans="1:11" ht="24" customHeight="1" x14ac:dyDescent="0.25">
      <c r="A29" s="919"/>
      <c r="B29" s="610">
        <v>2.5</v>
      </c>
      <c r="C29" s="611" t="s">
        <v>1124</v>
      </c>
      <c r="D29" s="612"/>
      <c r="E29" s="612"/>
      <c r="F29" s="612"/>
      <c r="G29" s="612"/>
      <c r="H29" s="612"/>
      <c r="I29" s="612"/>
      <c r="J29" s="921"/>
      <c r="K29" s="921"/>
    </row>
    <row r="30" spans="1:11" ht="24" customHeight="1" x14ac:dyDescent="0.25">
      <c r="A30" s="919"/>
      <c r="B30" s="610">
        <v>2.6</v>
      </c>
      <c r="C30" s="611" t="s">
        <v>1125</v>
      </c>
      <c r="D30" s="612"/>
      <c r="E30" s="612"/>
      <c r="F30" s="612"/>
      <c r="G30" s="612"/>
      <c r="H30" s="612"/>
      <c r="I30" s="612"/>
      <c r="J30" s="921"/>
      <c r="K30" s="921"/>
    </row>
    <row r="31" spans="1:11" ht="24" customHeight="1" x14ac:dyDescent="0.25">
      <c r="A31" s="919"/>
      <c r="B31" s="610">
        <v>2.7</v>
      </c>
      <c r="C31" s="611" t="s">
        <v>1126</v>
      </c>
      <c r="D31" s="612"/>
      <c r="E31" s="612"/>
      <c r="F31" s="612"/>
      <c r="G31" s="612"/>
      <c r="H31" s="612"/>
      <c r="I31" s="612"/>
      <c r="J31" s="921"/>
      <c r="K31" s="921"/>
    </row>
    <row r="32" spans="1:11" ht="30" x14ac:dyDescent="0.25">
      <c r="A32" s="919"/>
      <c r="B32" s="610">
        <v>2.8</v>
      </c>
      <c r="C32" s="611" t="s">
        <v>1127</v>
      </c>
      <c r="D32" s="612"/>
      <c r="E32" s="612"/>
      <c r="F32" s="612"/>
      <c r="G32" s="612"/>
      <c r="H32" s="612"/>
      <c r="I32" s="612"/>
      <c r="J32" s="924"/>
      <c r="K32" s="925"/>
    </row>
    <row r="33" spans="1:11" s="609" customFormat="1" ht="24" customHeight="1" thickBot="1" x14ac:dyDescent="0.3">
      <c r="A33" s="920"/>
      <c r="B33" s="613">
        <v>2.9</v>
      </c>
      <c r="C33" s="614" t="s">
        <v>1128</v>
      </c>
      <c r="D33" s="614"/>
      <c r="E33" s="614"/>
      <c r="F33" s="614"/>
      <c r="G33" s="614"/>
      <c r="H33" s="614"/>
      <c r="I33" s="614"/>
      <c r="J33" s="922"/>
      <c r="K33" s="923"/>
    </row>
    <row r="34" spans="1:11" ht="7.5" customHeight="1" thickTop="1" x14ac:dyDescent="0.25">
      <c r="A34" s="943"/>
      <c r="B34" s="943"/>
      <c r="C34" s="943"/>
      <c r="D34" s="943"/>
      <c r="E34" s="943"/>
      <c r="F34" s="943"/>
      <c r="G34" s="943"/>
      <c r="H34" s="943"/>
      <c r="I34" s="943"/>
      <c r="J34" s="943"/>
      <c r="K34" s="943"/>
    </row>
    <row r="35" spans="1:11" ht="24" customHeight="1" x14ac:dyDescent="0.25">
      <c r="A35" s="926" t="s">
        <v>909</v>
      </c>
      <c r="B35" s="615">
        <v>3.1</v>
      </c>
      <c r="C35" s="616" t="s">
        <v>1138</v>
      </c>
      <c r="D35" s="617"/>
      <c r="E35" s="617"/>
      <c r="F35" s="617"/>
      <c r="G35" s="617"/>
      <c r="H35" s="617"/>
      <c r="I35" s="617"/>
      <c r="J35" s="929"/>
      <c r="K35" s="929"/>
    </row>
    <row r="36" spans="1:11" ht="30" x14ac:dyDescent="0.25">
      <c r="A36" s="926"/>
      <c r="B36" s="615">
        <v>3.2</v>
      </c>
      <c r="C36" s="616" t="s">
        <v>1139</v>
      </c>
      <c r="D36" s="617"/>
      <c r="E36" s="617"/>
      <c r="F36" s="617"/>
      <c r="G36" s="617"/>
      <c r="H36" s="617"/>
      <c r="I36" s="617"/>
      <c r="J36" s="929"/>
      <c r="K36" s="929"/>
    </row>
    <row r="37" spans="1:11" ht="54" customHeight="1" x14ac:dyDescent="0.25">
      <c r="A37" s="926"/>
      <c r="B37" s="615">
        <v>3.3</v>
      </c>
      <c r="C37" s="618" t="s">
        <v>1140</v>
      </c>
      <c r="D37" s="617"/>
      <c r="E37" s="617"/>
      <c r="F37" s="617"/>
      <c r="G37" s="617"/>
      <c r="H37" s="617"/>
      <c r="I37" s="617"/>
      <c r="J37" s="929"/>
      <c r="K37" s="929"/>
    </row>
    <row r="38" spans="1:11" ht="45" x14ac:dyDescent="0.25">
      <c r="A38" s="926"/>
      <c r="B38" s="615">
        <v>3.4</v>
      </c>
      <c r="C38" s="616" t="s">
        <v>1141</v>
      </c>
      <c r="D38" s="617"/>
      <c r="E38" s="617"/>
      <c r="F38" s="617"/>
      <c r="G38" s="617"/>
      <c r="H38" s="617"/>
      <c r="I38" s="617"/>
      <c r="J38" s="929"/>
      <c r="K38" s="929"/>
    </row>
    <row r="39" spans="1:11" ht="24" customHeight="1" x14ac:dyDescent="0.25">
      <c r="A39" s="926"/>
      <c r="B39" s="615">
        <v>3.5</v>
      </c>
      <c r="C39" s="616" t="s">
        <v>1142</v>
      </c>
      <c r="D39" s="617"/>
      <c r="E39" s="617"/>
      <c r="F39" s="617"/>
      <c r="G39" s="617"/>
      <c r="H39" s="617"/>
      <c r="I39" s="617"/>
      <c r="J39" s="929"/>
      <c r="K39" s="929"/>
    </row>
    <row r="40" spans="1:11" ht="45" x14ac:dyDescent="0.25">
      <c r="A40" s="926"/>
      <c r="B40" s="615">
        <v>3.6</v>
      </c>
      <c r="C40" s="616" t="s">
        <v>1143</v>
      </c>
      <c r="D40" s="617"/>
      <c r="E40" s="617"/>
      <c r="F40" s="617"/>
      <c r="G40" s="617"/>
      <c r="H40" s="617"/>
      <c r="I40" s="617"/>
      <c r="J40" s="929"/>
      <c r="K40" s="929"/>
    </row>
    <row r="41" spans="1:11" ht="36.75" customHeight="1" x14ac:dyDescent="0.25">
      <c r="A41" s="926"/>
      <c r="B41" s="615">
        <v>3.7</v>
      </c>
      <c r="C41" s="618" t="s">
        <v>1144</v>
      </c>
      <c r="D41" s="617"/>
      <c r="E41" s="617"/>
      <c r="F41" s="617"/>
      <c r="G41" s="617"/>
      <c r="H41" s="617"/>
      <c r="I41" s="617"/>
      <c r="J41" s="932"/>
      <c r="K41" s="933"/>
    </row>
    <row r="42" spans="1:11" ht="34.5" customHeight="1" x14ac:dyDescent="0.25">
      <c r="A42" s="927"/>
      <c r="B42" s="619">
        <v>3.8</v>
      </c>
      <c r="C42" s="618" t="s">
        <v>1145</v>
      </c>
      <c r="D42" s="620"/>
      <c r="E42" s="620"/>
      <c r="F42" s="620"/>
      <c r="G42" s="620"/>
      <c r="H42" s="620"/>
      <c r="I42" s="620"/>
      <c r="J42" s="621"/>
      <c r="K42" s="622"/>
    </row>
    <row r="43" spans="1:11" s="609" customFormat="1" ht="30.75" customHeight="1" thickBot="1" x14ac:dyDescent="0.3">
      <c r="A43" s="928"/>
      <c r="B43" s="623">
        <v>3.9</v>
      </c>
      <c r="C43" s="624" t="s">
        <v>1146</v>
      </c>
      <c r="D43" s="624"/>
      <c r="E43" s="624"/>
      <c r="F43" s="624"/>
      <c r="G43" s="624"/>
      <c r="H43" s="624"/>
      <c r="I43" s="624"/>
      <c r="J43" s="930"/>
      <c r="K43" s="931"/>
    </row>
    <row r="44" spans="1:11" ht="6" customHeight="1" thickTop="1" x14ac:dyDescent="0.25">
      <c r="A44" s="943"/>
      <c r="B44" s="943"/>
      <c r="C44" s="943"/>
      <c r="D44" s="943"/>
      <c r="E44" s="943"/>
      <c r="F44" s="943"/>
      <c r="G44" s="943"/>
      <c r="H44" s="943"/>
      <c r="I44" s="943"/>
      <c r="J44" s="943"/>
      <c r="K44" s="943"/>
    </row>
    <row r="45" spans="1:11" ht="24" customHeight="1" x14ac:dyDescent="0.25">
      <c r="A45" s="944" t="s">
        <v>910</v>
      </c>
      <c r="B45" s="625">
        <v>4.0999999999999996</v>
      </c>
      <c r="C45" s="626" t="s">
        <v>1129</v>
      </c>
      <c r="D45" s="627"/>
      <c r="E45" s="627"/>
      <c r="F45" s="627"/>
      <c r="G45" s="627"/>
      <c r="H45" s="627"/>
      <c r="I45" s="627"/>
      <c r="J45" s="966"/>
      <c r="K45" s="966"/>
    </row>
    <row r="46" spans="1:11" ht="24" customHeight="1" x14ac:dyDescent="0.25">
      <c r="A46" s="944"/>
      <c r="B46" s="625">
        <v>4.2</v>
      </c>
      <c r="C46" s="627" t="s">
        <v>1130</v>
      </c>
      <c r="D46" s="627"/>
      <c r="E46" s="627"/>
      <c r="F46" s="627"/>
      <c r="G46" s="627"/>
      <c r="H46" s="627"/>
      <c r="I46" s="627"/>
      <c r="J46" s="966"/>
      <c r="K46" s="966"/>
    </row>
    <row r="47" spans="1:11" ht="24" customHeight="1" x14ac:dyDescent="0.25">
      <c r="A47" s="944"/>
      <c r="B47" s="625">
        <v>4.3</v>
      </c>
      <c r="C47" s="627" t="s">
        <v>1131</v>
      </c>
      <c r="D47" s="627"/>
      <c r="E47" s="627"/>
      <c r="F47" s="627"/>
      <c r="G47" s="627"/>
      <c r="H47" s="627"/>
      <c r="I47" s="627"/>
      <c r="J47" s="966"/>
      <c r="K47" s="966"/>
    </row>
    <row r="48" spans="1:11" ht="24" customHeight="1" x14ac:dyDescent="0.25">
      <c r="A48" s="944"/>
      <c r="B48" s="625">
        <v>4.4000000000000004</v>
      </c>
      <c r="C48" s="627" t="s">
        <v>1132</v>
      </c>
      <c r="D48" s="627"/>
      <c r="E48" s="627"/>
      <c r="F48" s="627"/>
      <c r="G48" s="627"/>
      <c r="H48" s="627"/>
      <c r="I48" s="627"/>
      <c r="J48" s="966"/>
      <c r="K48" s="966"/>
    </row>
    <row r="49" spans="1:11" ht="24" customHeight="1" x14ac:dyDescent="0.25">
      <c r="A49" s="944"/>
      <c r="B49" s="625">
        <v>4.5</v>
      </c>
      <c r="C49" s="627" t="s">
        <v>1133</v>
      </c>
      <c r="D49" s="627"/>
      <c r="E49" s="627"/>
      <c r="F49" s="627"/>
      <c r="G49" s="627"/>
      <c r="H49" s="627"/>
      <c r="I49" s="627"/>
      <c r="J49" s="966"/>
      <c r="K49" s="966"/>
    </row>
    <row r="50" spans="1:11" ht="30" x14ac:dyDescent="0.25">
      <c r="A50" s="944"/>
      <c r="B50" s="625">
        <v>4.5999999999999996</v>
      </c>
      <c r="C50" s="628" t="s">
        <v>1134</v>
      </c>
      <c r="D50" s="627"/>
      <c r="E50" s="627"/>
      <c r="F50" s="627"/>
      <c r="G50" s="627"/>
      <c r="H50" s="627"/>
      <c r="I50" s="627"/>
      <c r="J50" s="966"/>
      <c r="K50" s="966"/>
    </row>
    <row r="51" spans="1:11" ht="24" customHeight="1" x14ac:dyDescent="0.25">
      <c r="A51" s="944"/>
      <c r="B51" s="625">
        <v>4.7</v>
      </c>
      <c r="C51" s="628" t="s">
        <v>1135</v>
      </c>
      <c r="D51" s="627"/>
      <c r="E51" s="627"/>
      <c r="F51" s="627"/>
      <c r="G51" s="627"/>
      <c r="H51" s="627"/>
      <c r="I51" s="627"/>
      <c r="J51" s="966"/>
      <c r="K51" s="966"/>
    </row>
    <row r="52" spans="1:11" ht="24" customHeight="1" x14ac:dyDescent="0.25">
      <c r="A52" s="944"/>
      <c r="B52" s="625">
        <v>4.8</v>
      </c>
      <c r="C52" s="628" t="s">
        <v>1136</v>
      </c>
      <c r="D52" s="627"/>
      <c r="E52" s="627"/>
      <c r="F52" s="627"/>
      <c r="G52" s="627"/>
      <c r="H52" s="627"/>
      <c r="I52" s="627"/>
      <c r="J52" s="966"/>
      <c r="K52" s="966"/>
    </row>
    <row r="53" spans="1:11" ht="24" customHeight="1" x14ac:dyDescent="0.25">
      <c r="A53" s="944"/>
      <c r="B53" s="625">
        <v>4.9000000000000004</v>
      </c>
      <c r="C53" s="627" t="s">
        <v>1137</v>
      </c>
      <c r="D53" s="627"/>
      <c r="E53" s="627"/>
      <c r="F53" s="627"/>
      <c r="G53" s="627"/>
      <c r="H53" s="627"/>
      <c r="I53" s="627"/>
      <c r="J53" s="966"/>
      <c r="K53" s="966"/>
    </row>
    <row r="54" spans="1:11" ht="24" customHeight="1" thickBot="1" x14ac:dyDescent="0.3">
      <c r="A54" s="945"/>
      <c r="B54" s="629">
        <v>4.0999999999999996</v>
      </c>
      <c r="C54" s="630" t="s">
        <v>1128</v>
      </c>
      <c r="D54" s="630"/>
      <c r="E54" s="630"/>
      <c r="F54" s="630"/>
      <c r="G54" s="630"/>
      <c r="H54" s="630"/>
      <c r="I54" s="630"/>
      <c r="J54" s="964"/>
      <c r="K54" s="965"/>
    </row>
    <row r="55" spans="1:11" ht="6" customHeight="1" thickTop="1" x14ac:dyDescent="0.25">
      <c r="A55" s="599"/>
      <c r="B55" s="599"/>
      <c r="C55" s="599"/>
      <c r="D55" s="599"/>
      <c r="E55" s="599"/>
      <c r="F55" s="599"/>
      <c r="G55" s="599"/>
      <c r="H55" s="599"/>
      <c r="I55" s="599"/>
      <c r="J55" s="599"/>
      <c r="K55" s="599"/>
    </row>
    <row r="56" spans="1:11" ht="24" customHeight="1" x14ac:dyDescent="0.25">
      <c r="A56" s="950" t="s">
        <v>911</v>
      </c>
      <c r="B56" s="600">
        <v>5.0999999999999996</v>
      </c>
      <c r="C56" s="602" t="s">
        <v>1346</v>
      </c>
      <c r="D56" s="602"/>
      <c r="E56" s="602"/>
      <c r="F56" s="602"/>
      <c r="G56" s="602"/>
      <c r="H56" s="602"/>
      <c r="I56" s="602"/>
      <c r="J56" s="946"/>
      <c r="K56" s="946"/>
    </row>
    <row r="57" spans="1:11" ht="24" customHeight="1" x14ac:dyDescent="0.25">
      <c r="A57" s="950"/>
      <c r="B57" s="600">
        <v>5.2</v>
      </c>
      <c r="C57" s="602" t="s">
        <v>1347</v>
      </c>
      <c r="D57" s="602"/>
      <c r="E57" s="602"/>
      <c r="F57" s="602"/>
      <c r="G57" s="602"/>
      <c r="H57" s="602"/>
      <c r="I57" s="602"/>
      <c r="J57" s="946"/>
      <c r="K57" s="946"/>
    </row>
    <row r="58" spans="1:11" ht="31.5" customHeight="1" x14ac:dyDescent="0.25">
      <c r="A58" s="950"/>
      <c r="B58" s="600">
        <v>5.3</v>
      </c>
      <c r="C58" s="601" t="s">
        <v>1348</v>
      </c>
      <c r="D58" s="602"/>
      <c r="E58" s="602"/>
      <c r="F58" s="602"/>
      <c r="G58" s="602"/>
      <c r="H58" s="602"/>
      <c r="I58" s="602"/>
      <c r="J58" s="946"/>
      <c r="K58" s="946"/>
    </row>
    <row r="59" spans="1:11" ht="24" customHeight="1" x14ac:dyDescent="0.25">
      <c r="A59" s="950"/>
      <c r="B59" s="600">
        <v>5.4</v>
      </c>
      <c r="C59" s="602" t="s">
        <v>1349</v>
      </c>
      <c r="D59" s="602"/>
      <c r="E59" s="602"/>
      <c r="F59" s="602"/>
      <c r="G59" s="602"/>
      <c r="H59" s="602"/>
      <c r="I59" s="602"/>
      <c r="J59" s="946"/>
      <c r="K59" s="946"/>
    </row>
    <row r="60" spans="1:11" ht="24" customHeight="1" x14ac:dyDescent="0.25">
      <c r="A60" s="950"/>
      <c r="B60" s="600">
        <v>5.5</v>
      </c>
      <c r="C60" s="602" t="s">
        <v>1350</v>
      </c>
      <c r="D60" s="602"/>
      <c r="E60" s="602"/>
      <c r="F60" s="602"/>
      <c r="G60" s="602"/>
      <c r="H60" s="602"/>
      <c r="I60" s="602"/>
      <c r="J60" s="946"/>
      <c r="K60" s="946"/>
    </row>
    <row r="61" spans="1:11" ht="24" customHeight="1" x14ac:dyDescent="0.25">
      <c r="A61" s="950"/>
      <c r="B61" s="600">
        <v>5.6</v>
      </c>
      <c r="C61" s="602" t="s">
        <v>1351</v>
      </c>
      <c r="D61" s="602"/>
      <c r="E61" s="602"/>
      <c r="F61" s="602"/>
      <c r="G61" s="602"/>
      <c r="H61" s="602"/>
      <c r="I61" s="602"/>
      <c r="J61" s="946"/>
      <c r="K61" s="946"/>
    </row>
    <row r="62" spans="1:11" ht="24" customHeight="1" x14ac:dyDescent="0.25">
      <c r="A62" s="950"/>
      <c r="B62" s="600">
        <v>5.7</v>
      </c>
      <c r="C62" s="602" t="s">
        <v>1352</v>
      </c>
      <c r="D62" s="602"/>
      <c r="E62" s="602"/>
      <c r="F62" s="602"/>
      <c r="G62" s="602"/>
      <c r="H62" s="602"/>
      <c r="I62" s="602"/>
      <c r="J62" s="946"/>
      <c r="K62" s="946"/>
    </row>
    <row r="63" spans="1:11" s="609" customFormat="1" ht="24" customHeight="1" thickBot="1" x14ac:dyDescent="0.3">
      <c r="A63" s="952"/>
      <c r="B63" s="631">
        <v>5.8</v>
      </c>
      <c r="C63" s="608" t="s">
        <v>1128</v>
      </c>
      <c r="D63" s="608"/>
      <c r="E63" s="608"/>
      <c r="F63" s="608"/>
      <c r="G63" s="608"/>
      <c r="H63" s="608"/>
      <c r="I63" s="608"/>
      <c r="J63" s="947"/>
      <c r="K63" s="948"/>
    </row>
    <row r="64" spans="1:11" ht="15" thickTop="1" x14ac:dyDescent="0.2"/>
    <row r="68" spans="7:11" s="593" customFormat="1" ht="31.5" customHeight="1" x14ac:dyDescent="0.25">
      <c r="G68" s="939" t="s">
        <v>878</v>
      </c>
      <c r="H68" s="939"/>
      <c r="I68" s="940" t="s">
        <v>879</v>
      </c>
      <c r="J68" s="940"/>
      <c r="K68" s="940"/>
    </row>
  </sheetData>
  <mergeCells count="75">
    <mergeCell ref="A56:A63"/>
    <mergeCell ref="J54:K54"/>
    <mergeCell ref="J45:K45"/>
    <mergeCell ref="J46:K46"/>
    <mergeCell ref="J47:K47"/>
    <mergeCell ref="J52:K52"/>
    <mergeCell ref="J53:K53"/>
    <mergeCell ref="J62:K62"/>
    <mergeCell ref="J60:K60"/>
    <mergeCell ref="J61:K61"/>
    <mergeCell ref="J49:K49"/>
    <mergeCell ref="J50:K50"/>
    <mergeCell ref="J51:K51"/>
    <mergeCell ref="J48:K48"/>
    <mergeCell ref="A2:K2"/>
    <mergeCell ref="A11:A12"/>
    <mergeCell ref="B11:B12"/>
    <mergeCell ref="C11:C12"/>
    <mergeCell ref="F11:H11"/>
    <mergeCell ref="I11:I12"/>
    <mergeCell ref="J11:K12"/>
    <mergeCell ref="A9:C9"/>
    <mergeCell ref="I8:J8"/>
    <mergeCell ref="I9:J9"/>
    <mergeCell ref="A6:C6"/>
    <mergeCell ref="A7:C7"/>
    <mergeCell ref="A8:C8"/>
    <mergeCell ref="E11:E12"/>
    <mergeCell ref="A13:K13"/>
    <mergeCell ref="A14:A23"/>
    <mergeCell ref="J14:K14"/>
    <mergeCell ref="J15:K15"/>
    <mergeCell ref="J16:K16"/>
    <mergeCell ref="J20:K20"/>
    <mergeCell ref="J23:K23"/>
    <mergeCell ref="J21:K21"/>
    <mergeCell ref="J17:K17"/>
    <mergeCell ref="J18:K18"/>
    <mergeCell ref="J19:K19"/>
    <mergeCell ref="J1:K1"/>
    <mergeCell ref="D11:D12"/>
    <mergeCell ref="A4:H5"/>
    <mergeCell ref="G68:H68"/>
    <mergeCell ref="I68:K68"/>
    <mergeCell ref="I5:J5"/>
    <mergeCell ref="I7:J7"/>
    <mergeCell ref="I6:J6"/>
    <mergeCell ref="A44:K44"/>
    <mergeCell ref="A45:A54"/>
    <mergeCell ref="J56:K56"/>
    <mergeCell ref="J57:K57"/>
    <mergeCell ref="J58:K58"/>
    <mergeCell ref="J59:K59"/>
    <mergeCell ref="J63:K63"/>
    <mergeCell ref="A34:K34"/>
    <mergeCell ref="A35:A43"/>
    <mergeCell ref="J35:K35"/>
    <mergeCell ref="J36:K36"/>
    <mergeCell ref="J37:K37"/>
    <mergeCell ref="J40:K40"/>
    <mergeCell ref="J43:K43"/>
    <mergeCell ref="J38:K38"/>
    <mergeCell ref="J41:K41"/>
    <mergeCell ref="J39:K39"/>
    <mergeCell ref="A24:K24"/>
    <mergeCell ref="A25:A33"/>
    <mergeCell ref="J25:K25"/>
    <mergeCell ref="J26:K26"/>
    <mergeCell ref="J27:K27"/>
    <mergeCell ref="J31:K31"/>
    <mergeCell ref="J33:K33"/>
    <mergeCell ref="J32:K32"/>
    <mergeCell ref="J28:K28"/>
    <mergeCell ref="J29:K29"/>
    <mergeCell ref="J30:K30"/>
  </mergeCells>
  <printOptions horizontalCentered="1"/>
  <pageMargins left="0.45" right="0.2" top="0.67500000000000004" bottom="0.25" header="0.25" footer="0.05"/>
  <pageSetup paperSize="9" scale="73" fitToWidth="0" orientation="landscape" r:id="rId1"/>
  <rowBreaks count="2" manualBreakCount="2">
    <brk id="33" max="10" man="1"/>
    <brk id="5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FF648"/>
  </sheetPr>
  <dimension ref="A1:S77"/>
  <sheetViews>
    <sheetView view="pageBreakPreview" zoomScale="110" zoomScaleNormal="100" zoomScaleSheetLayoutView="110" workbookViewId="0">
      <selection activeCell="F79" sqref="F79"/>
    </sheetView>
  </sheetViews>
  <sheetFormatPr defaultColWidth="9.140625" defaultRowHeight="12" x14ac:dyDescent="0.2"/>
  <cols>
    <col min="1" max="1" width="9.28515625" style="797" customWidth="1"/>
    <col min="2" max="2" width="42" style="797" customWidth="1"/>
    <col min="3" max="6" width="11.7109375" style="797" customWidth="1"/>
    <col min="7" max="7" width="6.85546875" style="797" customWidth="1"/>
    <col min="8" max="8" width="6.42578125" style="797" customWidth="1"/>
    <col min="9" max="10" width="6.85546875" style="797" customWidth="1"/>
    <col min="11" max="11" width="13.7109375" style="797" bestFit="1" customWidth="1"/>
    <col min="12" max="12" width="6.85546875" style="797" customWidth="1"/>
    <col min="13" max="16384" width="9.140625" style="797"/>
  </cols>
  <sheetData>
    <row r="1" spans="1:19" s="634" customFormat="1" ht="20.25" customHeight="1" x14ac:dyDescent="0.2">
      <c r="C1" s="635"/>
      <c r="D1" s="635"/>
      <c r="E1" s="635"/>
      <c r="F1" s="787" t="s">
        <v>760</v>
      </c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</row>
    <row r="2" spans="1:19" s="634" customFormat="1" ht="25.5" customHeight="1" x14ac:dyDescent="0.25">
      <c r="A2" s="972" t="s">
        <v>919</v>
      </c>
      <c r="B2" s="973"/>
      <c r="C2" s="973"/>
      <c r="D2" s="973"/>
      <c r="E2" s="973"/>
      <c r="F2" s="973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</row>
    <row r="3" spans="1:19" s="634" customFormat="1" ht="11.25" customHeight="1" x14ac:dyDescent="0.2">
      <c r="A3" s="788"/>
      <c r="B3" s="789"/>
      <c r="C3" s="789"/>
      <c r="D3" s="789"/>
      <c r="E3" s="789"/>
      <c r="F3" s="789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</row>
    <row r="4" spans="1:19" s="634" customFormat="1" ht="16.5" customHeight="1" x14ac:dyDescent="0.2">
      <c r="A4" s="968" t="s">
        <v>704</v>
      </c>
      <c r="B4" s="968"/>
      <c r="C4" s="968"/>
      <c r="D4" s="968"/>
      <c r="E4" s="968"/>
      <c r="F4" s="968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</row>
    <row r="5" spans="1:19" s="790" customFormat="1" ht="18" customHeight="1" x14ac:dyDescent="0.2">
      <c r="B5" s="791"/>
      <c r="C5" s="792"/>
      <c r="D5" s="792"/>
      <c r="E5" s="792"/>
      <c r="F5" s="793" t="s">
        <v>770</v>
      </c>
      <c r="G5" s="637"/>
      <c r="H5" s="637"/>
      <c r="I5" s="637"/>
      <c r="J5" s="637"/>
    </row>
    <row r="6" spans="1:19" s="795" customFormat="1" ht="21" customHeight="1" x14ac:dyDescent="0.25">
      <c r="A6" s="974" t="s">
        <v>137</v>
      </c>
      <c r="B6" s="974" t="s">
        <v>138</v>
      </c>
      <c r="C6" s="975" t="s">
        <v>1308</v>
      </c>
      <c r="D6" s="976" t="s">
        <v>1289</v>
      </c>
      <c r="E6" s="977"/>
      <c r="F6" s="978" t="s">
        <v>1275</v>
      </c>
      <c r="G6" s="638"/>
      <c r="H6" s="638"/>
      <c r="I6" s="638"/>
      <c r="J6" s="639"/>
      <c r="K6" s="794"/>
      <c r="L6" s="794"/>
      <c r="M6" s="794"/>
    </row>
    <row r="7" spans="1:19" s="796" customFormat="1" ht="29.25" customHeight="1" x14ac:dyDescent="0.2">
      <c r="A7" s="974"/>
      <c r="B7" s="974"/>
      <c r="C7" s="975"/>
      <c r="D7" s="802" t="s">
        <v>655</v>
      </c>
      <c r="E7" s="802" t="s">
        <v>656</v>
      </c>
      <c r="F7" s="979"/>
      <c r="J7" s="790"/>
      <c r="K7" s="790"/>
      <c r="L7" s="790"/>
      <c r="M7" s="790"/>
    </row>
    <row r="8" spans="1:19" s="790" customFormat="1" ht="7.5" customHeight="1" x14ac:dyDescent="0.2">
      <c r="A8" s="969"/>
      <c r="B8" s="970"/>
      <c r="C8" s="970"/>
      <c r="D8" s="970"/>
      <c r="E8" s="970"/>
      <c r="F8" s="971"/>
      <c r="G8" s="639"/>
      <c r="H8" s="639"/>
      <c r="I8" s="639"/>
      <c r="J8" s="639"/>
    </row>
    <row r="9" spans="1:19" ht="20.100000000000001" customHeight="1" x14ac:dyDescent="0.2">
      <c r="A9" s="803" t="s">
        <v>264</v>
      </c>
      <c r="B9" s="804" t="s">
        <v>439</v>
      </c>
      <c r="C9" s="805">
        <f>SUM(C10:C26)</f>
        <v>0</v>
      </c>
      <c r="D9" s="805">
        <f>SUM(D10:D26)</f>
        <v>0</v>
      </c>
      <c r="E9" s="805">
        <f>SUM(E10:E26)</f>
        <v>0</v>
      </c>
      <c r="F9" s="806">
        <f>E9</f>
        <v>0</v>
      </c>
    </row>
    <row r="10" spans="1:19" ht="20.100000000000001" customHeight="1" x14ac:dyDescent="0.2">
      <c r="A10" s="798" t="s">
        <v>265</v>
      </c>
      <c r="B10" s="640" t="s">
        <v>416</v>
      </c>
      <c r="C10" s="799"/>
      <c r="D10" s="799"/>
      <c r="E10" s="799"/>
      <c r="F10" s="800"/>
    </row>
    <row r="11" spans="1:19" ht="20.100000000000001" customHeight="1" x14ac:dyDescent="0.2">
      <c r="A11" s="798" t="s">
        <v>266</v>
      </c>
      <c r="B11" s="640" t="s">
        <v>417</v>
      </c>
      <c r="C11" s="799"/>
      <c r="D11" s="799"/>
      <c r="E11" s="799"/>
      <c r="F11" s="800"/>
    </row>
    <row r="12" spans="1:19" ht="20.100000000000001" customHeight="1" x14ac:dyDescent="0.2">
      <c r="A12" s="798" t="s">
        <v>418</v>
      </c>
      <c r="B12" s="640" t="s">
        <v>419</v>
      </c>
      <c r="C12" s="799"/>
      <c r="D12" s="799"/>
      <c r="E12" s="799"/>
      <c r="F12" s="800"/>
    </row>
    <row r="13" spans="1:19" ht="20.100000000000001" customHeight="1" x14ac:dyDescent="0.2">
      <c r="A13" s="798" t="s">
        <v>420</v>
      </c>
      <c r="B13" s="640" t="s">
        <v>421</v>
      </c>
      <c r="C13" s="799"/>
      <c r="D13" s="799"/>
      <c r="E13" s="799"/>
      <c r="F13" s="800"/>
    </row>
    <row r="14" spans="1:19" ht="20.100000000000001" customHeight="1" x14ac:dyDescent="0.2">
      <c r="A14" s="798" t="s">
        <v>422</v>
      </c>
      <c r="B14" s="640" t="s">
        <v>423</v>
      </c>
      <c r="C14" s="799"/>
      <c r="D14" s="799"/>
      <c r="E14" s="799"/>
      <c r="F14" s="800"/>
    </row>
    <row r="15" spans="1:19" ht="20.100000000000001" customHeight="1" x14ac:dyDescent="0.2">
      <c r="A15" s="798" t="s">
        <v>424</v>
      </c>
      <c r="B15" s="801" t="s">
        <v>683</v>
      </c>
      <c r="C15" s="799"/>
      <c r="D15" s="799"/>
      <c r="E15" s="799"/>
      <c r="F15" s="800"/>
    </row>
    <row r="16" spans="1:19" ht="20.100000000000001" customHeight="1" x14ac:dyDescent="0.2">
      <c r="A16" s="798" t="s">
        <v>425</v>
      </c>
      <c r="B16" s="640" t="s">
        <v>426</v>
      </c>
      <c r="C16" s="799"/>
      <c r="D16" s="799"/>
      <c r="E16" s="799"/>
      <c r="F16" s="800"/>
    </row>
    <row r="17" spans="1:6" ht="20.100000000000001" customHeight="1" x14ac:dyDescent="0.2">
      <c r="A17" s="798" t="s">
        <v>427</v>
      </c>
      <c r="B17" s="640" t="s">
        <v>684</v>
      </c>
      <c r="C17" s="799"/>
      <c r="D17" s="799"/>
      <c r="E17" s="799"/>
      <c r="F17" s="800"/>
    </row>
    <row r="18" spans="1:6" ht="20.100000000000001" customHeight="1" x14ac:dyDescent="0.2">
      <c r="A18" s="798" t="s">
        <v>428</v>
      </c>
      <c r="B18" s="640" t="s">
        <v>429</v>
      </c>
      <c r="C18" s="799"/>
      <c r="D18" s="799"/>
      <c r="E18" s="799"/>
      <c r="F18" s="800"/>
    </row>
    <row r="19" spans="1:6" ht="20.100000000000001" customHeight="1" x14ac:dyDescent="0.2">
      <c r="A19" s="798" t="s">
        <v>430</v>
      </c>
      <c r="B19" s="640" t="s">
        <v>431</v>
      </c>
      <c r="C19" s="799"/>
      <c r="D19" s="799"/>
      <c r="E19" s="799"/>
      <c r="F19" s="800"/>
    </row>
    <row r="20" spans="1:6" ht="20.100000000000001" customHeight="1" x14ac:dyDescent="0.2">
      <c r="A20" s="798" t="s">
        <v>432</v>
      </c>
      <c r="B20" s="640" t="s">
        <v>433</v>
      </c>
      <c r="C20" s="799"/>
      <c r="D20" s="799"/>
      <c r="E20" s="799"/>
      <c r="F20" s="800"/>
    </row>
    <row r="21" spans="1:6" ht="20.100000000000001" customHeight="1" x14ac:dyDescent="0.2">
      <c r="A21" s="798" t="s">
        <v>434</v>
      </c>
      <c r="B21" s="640" t="s">
        <v>435</v>
      </c>
      <c r="C21" s="799"/>
      <c r="D21" s="799"/>
      <c r="E21" s="799"/>
      <c r="F21" s="800"/>
    </row>
    <row r="22" spans="1:6" ht="20.25" customHeight="1" x14ac:dyDescent="0.2">
      <c r="A22" s="798" t="s">
        <v>436</v>
      </c>
      <c r="B22" s="640" t="s">
        <v>1205</v>
      </c>
      <c r="C22" s="799"/>
      <c r="D22" s="799"/>
      <c r="E22" s="799"/>
      <c r="F22" s="800"/>
    </row>
    <row r="23" spans="1:6" ht="20.100000000000001" customHeight="1" x14ac:dyDescent="0.2">
      <c r="A23" s="798" t="s">
        <v>748</v>
      </c>
      <c r="B23" s="640" t="s">
        <v>765</v>
      </c>
      <c r="C23" s="799"/>
      <c r="D23" s="799"/>
      <c r="E23" s="799"/>
      <c r="F23" s="800"/>
    </row>
    <row r="24" spans="1:6" ht="20.100000000000001" customHeight="1" x14ac:dyDescent="0.2">
      <c r="A24" s="798" t="s">
        <v>766</v>
      </c>
      <c r="B24" s="640" t="s">
        <v>768</v>
      </c>
      <c r="C24" s="799"/>
      <c r="D24" s="799"/>
      <c r="E24" s="799"/>
      <c r="F24" s="800"/>
    </row>
    <row r="25" spans="1:6" ht="20.100000000000001" customHeight="1" x14ac:dyDescent="0.2">
      <c r="A25" s="798" t="s">
        <v>767</v>
      </c>
      <c r="B25" s="640" t="s">
        <v>769</v>
      </c>
      <c r="C25" s="799"/>
      <c r="D25" s="799"/>
      <c r="E25" s="799"/>
      <c r="F25" s="800"/>
    </row>
    <row r="26" spans="1:6" ht="20.100000000000001" customHeight="1" x14ac:dyDescent="0.2">
      <c r="A26" s="798" t="s">
        <v>437</v>
      </c>
      <c r="B26" s="640" t="s">
        <v>438</v>
      </c>
      <c r="C26" s="799"/>
      <c r="D26" s="799"/>
      <c r="E26" s="799"/>
      <c r="F26" s="800"/>
    </row>
    <row r="27" spans="1:6" ht="20.100000000000001" customHeight="1" x14ac:dyDescent="0.2">
      <c r="A27" s="803" t="s">
        <v>451</v>
      </c>
      <c r="B27" s="804" t="s">
        <v>452</v>
      </c>
      <c r="C27" s="805">
        <f>SUM(C28:C33)</f>
        <v>0</v>
      </c>
      <c r="D27" s="805">
        <f>SUM(D28:D33)</f>
        <v>0</v>
      </c>
      <c r="E27" s="805">
        <f>SUM(E28:E33)</f>
        <v>0</v>
      </c>
      <c r="F27" s="806">
        <f>E27</f>
        <v>0</v>
      </c>
    </row>
    <row r="28" spans="1:6" ht="20.100000000000001" customHeight="1" x14ac:dyDescent="0.2">
      <c r="A28" s="798" t="s">
        <v>267</v>
      </c>
      <c r="B28" s="640" t="s">
        <v>440</v>
      </c>
      <c r="C28" s="799"/>
      <c r="D28" s="799"/>
      <c r="E28" s="799"/>
      <c r="F28" s="800"/>
    </row>
    <row r="29" spans="1:6" ht="20.100000000000001" customHeight="1" x14ac:dyDescent="0.2">
      <c r="A29" s="798" t="s">
        <v>441</v>
      </c>
      <c r="B29" s="640" t="s">
        <v>442</v>
      </c>
      <c r="C29" s="799"/>
      <c r="D29" s="799"/>
      <c r="E29" s="799"/>
      <c r="F29" s="800"/>
    </row>
    <row r="30" spans="1:6" ht="20.100000000000001" customHeight="1" x14ac:dyDescent="0.2">
      <c r="A30" s="798" t="s">
        <v>443</v>
      </c>
      <c r="B30" s="640" t="s">
        <v>444</v>
      </c>
      <c r="C30" s="799"/>
      <c r="D30" s="799"/>
      <c r="E30" s="799"/>
      <c r="F30" s="800"/>
    </row>
    <row r="31" spans="1:6" ht="20.100000000000001" customHeight="1" x14ac:dyDescent="0.2">
      <c r="A31" s="798" t="s">
        <v>445</v>
      </c>
      <c r="B31" s="640" t="s">
        <v>446</v>
      </c>
      <c r="C31" s="799"/>
      <c r="D31" s="799"/>
      <c r="E31" s="799"/>
      <c r="F31" s="800"/>
    </row>
    <row r="32" spans="1:6" ht="20.100000000000001" customHeight="1" x14ac:dyDescent="0.2">
      <c r="A32" s="798" t="s">
        <v>447</v>
      </c>
      <c r="B32" s="640" t="s">
        <v>448</v>
      </c>
      <c r="C32" s="799"/>
      <c r="D32" s="799"/>
      <c r="E32" s="799"/>
      <c r="F32" s="800"/>
    </row>
    <row r="33" spans="1:6" ht="20.100000000000001" customHeight="1" x14ac:dyDescent="0.2">
      <c r="A33" s="798" t="s">
        <v>449</v>
      </c>
      <c r="B33" s="640" t="s">
        <v>450</v>
      </c>
      <c r="C33" s="799"/>
      <c r="D33" s="799"/>
      <c r="E33" s="799"/>
      <c r="F33" s="800"/>
    </row>
    <row r="34" spans="1:6" ht="6" customHeight="1" x14ac:dyDescent="0.2">
      <c r="A34" s="980"/>
      <c r="B34" s="981"/>
      <c r="C34" s="981"/>
      <c r="D34" s="981"/>
      <c r="E34" s="981"/>
      <c r="F34" s="982"/>
    </row>
    <row r="35" spans="1:6" ht="20.100000000000001" customHeight="1" x14ac:dyDescent="0.2">
      <c r="A35" s="803" t="s">
        <v>1393</v>
      </c>
      <c r="B35" s="804" t="s">
        <v>1396</v>
      </c>
      <c r="C35" s="805"/>
      <c r="D35" s="805"/>
      <c r="E35" s="805"/>
      <c r="F35" s="806"/>
    </row>
    <row r="36" spans="1:6" ht="6" customHeight="1" x14ac:dyDescent="0.2">
      <c r="A36" s="980"/>
      <c r="B36" s="981"/>
      <c r="C36" s="981"/>
      <c r="D36" s="981"/>
      <c r="E36" s="981"/>
      <c r="F36" s="982"/>
    </row>
    <row r="37" spans="1:6" ht="20.100000000000001" customHeight="1" x14ac:dyDescent="0.2">
      <c r="A37" s="803" t="s">
        <v>453</v>
      </c>
      <c r="B37" s="804" t="s">
        <v>454</v>
      </c>
      <c r="C37" s="805"/>
      <c r="D37" s="805"/>
      <c r="E37" s="805"/>
      <c r="F37" s="806">
        <f>E37</f>
        <v>0</v>
      </c>
    </row>
    <row r="38" spans="1:6" ht="6" customHeight="1" x14ac:dyDescent="0.2">
      <c r="A38" s="980"/>
      <c r="B38" s="981"/>
      <c r="C38" s="981"/>
      <c r="D38" s="981"/>
      <c r="E38" s="981"/>
      <c r="F38" s="982"/>
    </row>
    <row r="39" spans="1:6" ht="24.75" customHeight="1" x14ac:dyDescent="0.2">
      <c r="A39" s="803" t="s">
        <v>464</v>
      </c>
      <c r="B39" s="804" t="s">
        <v>689</v>
      </c>
      <c r="C39" s="805">
        <f>SUM(C40:C45)</f>
        <v>0</v>
      </c>
      <c r="D39" s="805">
        <f>SUM(D40:D45)</f>
        <v>0</v>
      </c>
      <c r="E39" s="805">
        <f>SUM(E40:E45)</f>
        <v>0</v>
      </c>
      <c r="F39" s="806">
        <f>E39</f>
        <v>0</v>
      </c>
    </row>
    <row r="40" spans="1:6" ht="20.100000000000001" customHeight="1" x14ac:dyDescent="0.2">
      <c r="A40" s="798" t="s">
        <v>269</v>
      </c>
      <c r="B40" s="640" t="s">
        <v>455</v>
      </c>
      <c r="C40" s="799"/>
      <c r="D40" s="799"/>
      <c r="E40" s="799"/>
      <c r="F40" s="800"/>
    </row>
    <row r="41" spans="1:6" ht="20.100000000000001" customHeight="1" x14ac:dyDescent="0.2">
      <c r="A41" s="798" t="s">
        <v>456</v>
      </c>
      <c r="B41" s="640" t="s">
        <v>457</v>
      </c>
      <c r="C41" s="799"/>
      <c r="D41" s="799"/>
      <c r="E41" s="799"/>
      <c r="F41" s="800"/>
    </row>
    <row r="42" spans="1:6" ht="20.100000000000001" customHeight="1" x14ac:dyDescent="0.2">
      <c r="A42" s="798" t="s">
        <v>458</v>
      </c>
      <c r="B42" s="640" t="s">
        <v>459</v>
      </c>
      <c r="C42" s="799"/>
      <c r="D42" s="799"/>
      <c r="E42" s="799"/>
      <c r="F42" s="800"/>
    </row>
    <row r="43" spans="1:6" ht="24" x14ac:dyDescent="0.2">
      <c r="A43" s="798" t="s">
        <v>460</v>
      </c>
      <c r="B43" s="640" t="s">
        <v>685</v>
      </c>
      <c r="C43" s="799"/>
      <c r="D43" s="799"/>
      <c r="E43" s="799"/>
      <c r="F43" s="800"/>
    </row>
    <row r="44" spans="1:6" ht="24" x14ac:dyDescent="0.2">
      <c r="A44" s="798" t="s">
        <v>461</v>
      </c>
      <c r="B44" s="640" t="s">
        <v>686</v>
      </c>
      <c r="C44" s="799"/>
      <c r="D44" s="799"/>
      <c r="E44" s="799"/>
      <c r="F44" s="800"/>
    </row>
    <row r="45" spans="1:6" ht="20.100000000000001" customHeight="1" x14ac:dyDescent="0.2">
      <c r="A45" s="798" t="s">
        <v>462</v>
      </c>
      <c r="B45" s="640" t="s">
        <v>463</v>
      </c>
      <c r="C45" s="799"/>
      <c r="D45" s="799"/>
      <c r="E45" s="799"/>
      <c r="F45" s="800"/>
    </row>
    <row r="46" spans="1:6" ht="24.75" customHeight="1" x14ac:dyDescent="0.2">
      <c r="A46" s="803" t="s">
        <v>464</v>
      </c>
      <c r="B46" s="804" t="s">
        <v>687</v>
      </c>
      <c r="C46" s="805">
        <f>SUM(C47:C51)</f>
        <v>0</v>
      </c>
      <c r="D46" s="805">
        <f>SUM(D47:D51)</f>
        <v>0</v>
      </c>
      <c r="E46" s="805">
        <f>SUM(E47:E51)</f>
        <v>0</v>
      </c>
      <c r="F46" s="806">
        <f>E46</f>
        <v>0</v>
      </c>
    </row>
    <row r="47" spans="1:6" ht="20.100000000000001" customHeight="1" x14ac:dyDescent="0.2">
      <c r="A47" s="798" t="s">
        <v>465</v>
      </c>
      <c r="B47" s="640" t="s">
        <v>466</v>
      </c>
      <c r="C47" s="799"/>
      <c r="D47" s="799"/>
      <c r="E47" s="799"/>
      <c r="F47" s="800"/>
    </row>
    <row r="48" spans="1:6" ht="20.100000000000001" customHeight="1" x14ac:dyDescent="0.2">
      <c r="A48" s="798" t="s">
        <v>467</v>
      </c>
      <c r="B48" s="640" t="s">
        <v>468</v>
      </c>
      <c r="C48" s="799"/>
      <c r="D48" s="799"/>
      <c r="E48" s="799"/>
      <c r="F48" s="800"/>
    </row>
    <row r="49" spans="1:6" ht="24" x14ac:dyDescent="0.2">
      <c r="A49" s="798" t="s">
        <v>469</v>
      </c>
      <c r="B49" s="640" t="s">
        <v>470</v>
      </c>
      <c r="C49" s="799"/>
      <c r="D49" s="799"/>
      <c r="E49" s="799"/>
      <c r="F49" s="800"/>
    </row>
    <row r="50" spans="1:6" ht="24" x14ac:dyDescent="0.2">
      <c r="A50" s="798" t="s">
        <v>471</v>
      </c>
      <c r="B50" s="640" t="s">
        <v>472</v>
      </c>
      <c r="C50" s="799"/>
      <c r="D50" s="799"/>
      <c r="E50" s="799"/>
      <c r="F50" s="800"/>
    </row>
    <row r="51" spans="1:6" ht="20.100000000000001" customHeight="1" x14ac:dyDescent="0.2">
      <c r="A51" s="798" t="s">
        <v>473</v>
      </c>
      <c r="B51" s="640" t="s">
        <v>474</v>
      </c>
      <c r="C51" s="799"/>
      <c r="D51" s="799"/>
      <c r="E51" s="799"/>
      <c r="F51" s="800"/>
    </row>
    <row r="52" spans="1:6" ht="24.75" customHeight="1" x14ac:dyDescent="0.2">
      <c r="A52" s="803" t="s">
        <v>268</v>
      </c>
      <c r="B52" s="804" t="s">
        <v>483</v>
      </c>
      <c r="C52" s="805">
        <f>SUM(C53:C56)</f>
        <v>0</v>
      </c>
      <c r="D52" s="805">
        <f>SUM(D53:D56)</f>
        <v>0</v>
      </c>
      <c r="E52" s="805">
        <f>SUM(E53:E56)</f>
        <v>0</v>
      </c>
      <c r="F52" s="806">
        <f>E52</f>
        <v>0</v>
      </c>
    </row>
    <row r="53" spans="1:6" ht="24" x14ac:dyDescent="0.2">
      <c r="A53" s="798" t="s">
        <v>475</v>
      </c>
      <c r="B53" s="640" t="s">
        <v>476</v>
      </c>
      <c r="C53" s="799"/>
      <c r="D53" s="799"/>
      <c r="E53" s="799"/>
      <c r="F53" s="800"/>
    </row>
    <row r="54" spans="1:6" ht="24" x14ac:dyDescent="0.2">
      <c r="A54" s="798" t="s">
        <v>477</v>
      </c>
      <c r="B54" s="640" t="s">
        <v>478</v>
      </c>
      <c r="C54" s="799"/>
      <c r="D54" s="799"/>
      <c r="E54" s="799"/>
      <c r="F54" s="800"/>
    </row>
    <row r="55" spans="1:6" ht="24" x14ac:dyDescent="0.2">
      <c r="A55" s="798" t="s">
        <v>479</v>
      </c>
      <c r="B55" s="640" t="s">
        <v>480</v>
      </c>
      <c r="C55" s="799"/>
      <c r="D55" s="799"/>
      <c r="E55" s="799"/>
      <c r="F55" s="800"/>
    </row>
    <row r="56" spans="1:6" ht="24" x14ac:dyDescent="0.2">
      <c r="A56" s="798" t="s">
        <v>481</v>
      </c>
      <c r="B56" s="640" t="s">
        <v>482</v>
      </c>
      <c r="C56" s="799"/>
      <c r="D56" s="799"/>
      <c r="E56" s="799"/>
      <c r="F56" s="800"/>
    </row>
    <row r="57" spans="1:6" ht="24.75" customHeight="1" x14ac:dyDescent="0.2">
      <c r="A57" s="803" t="s">
        <v>500</v>
      </c>
      <c r="B57" s="804" t="s">
        <v>688</v>
      </c>
      <c r="C57" s="805">
        <f>SUM(C58:C65)</f>
        <v>0</v>
      </c>
      <c r="D57" s="805">
        <f>SUM(D58:D65)</f>
        <v>0</v>
      </c>
      <c r="E57" s="805">
        <f>SUM(E58:E65)</f>
        <v>0</v>
      </c>
      <c r="F57" s="806">
        <f>E57</f>
        <v>0</v>
      </c>
    </row>
    <row r="58" spans="1:6" ht="20.100000000000001" customHeight="1" x14ac:dyDescent="0.2">
      <c r="A58" s="798" t="s">
        <v>484</v>
      </c>
      <c r="B58" s="640" t="s">
        <v>485</v>
      </c>
      <c r="C58" s="799"/>
      <c r="D58" s="799"/>
      <c r="E58" s="799"/>
      <c r="F58" s="800"/>
    </row>
    <row r="59" spans="1:6" ht="24" x14ac:dyDescent="0.2">
      <c r="A59" s="798" t="s">
        <v>486</v>
      </c>
      <c r="B59" s="640" t="s">
        <v>487</v>
      </c>
      <c r="C59" s="799"/>
      <c r="D59" s="799"/>
      <c r="E59" s="799"/>
      <c r="F59" s="800"/>
    </row>
    <row r="60" spans="1:6" ht="24" x14ac:dyDescent="0.2">
      <c r="A60" s="798" t="s">
        <v>488</v>
      </c>
      <c r="B60" s="640" t="s">
        <v>489</v>
      </c>
      <c r="C60" s="799"/>
      <c r="D60" s="799"/>
      <c r="E60" s="799"/>
      <c r="F60" s="800"/>
    </row>
    <row r="61" spans="1:6" ht="20.100000000000001" customHeight="1" x14ac:dyDescent="0.2">
      <c r="A61" s="798" t="s">
        <v>490</v>
      </c>
      <c r="B61" s="640" t="s">
        <v>491</v>
      </c>
      <c r="C61" s="799"/>
      <c r="D61" s="799"/>
      <c r="E61" s="799"/>
      <c r="F61" s="800"/>
    </row>
    <row r="62" spans="1:6" ht="20.100000000000001" customHeight="1" x14ac:dyDescent="0.2">
      <c r="A62" s="798" t="s">
        <v>492</v>
      </c>
      <c r="B62" s="640" t="s">
        <v>493</v>
      </c>
      <c r="C62" s="799"/>
      <c r="D62" s="799"/>
      <c r="E62" s="799"/>
      <c r="F62" s="800"/>
    </row>
    <row r="63" spans="1:6" ht="20.100000000000001" customHeight="1" x14ac:dyDescent="0.2">
      <c r="A63" s="798" t="s">
        <v>494</v>
      </c>
      <c r="B63" s="640" t="s">
        <v>495</v>
      </c>
      <c r="C63" s="799"/>
      <c r="D63" s="799"/>
      <c r="E63" s="799"/>
      <c r="F63" s="800"/>
    </row>
    <row r="64" spans="1:6" ht="20.100000000000001" customHeight="1" x14ac:dyDescent="0.2">
      <c r="A64" s="798" t="s">
        <v>496</v>
      </c>
      <c r="B64" s="640" t="s">
        <v>497</v>
      </c>
      <c r="C64" s="799"/>
      <c r="D64" s="799"/>
      <c r="E64" s="799"/>
      <c r="F64" s="800"/>
    </row>
    <row r="65" spans="1:7" ht="20.100000000000001" customHeight="1" x14ac:dyDescent="0.2">
      <c r="A65" s="798" t="s">
        <v>498</v>
      </c>
      <c r="B65" s="640" t="s">
        <v>499</v>
      </c>
      <c r="C65" s="799"/>
      <c r="D65" s="799"/>
      <c r="E65" s="799"/>
      <c r="F65" s="800"/>
    </row>
    <row r="66" spans="1:7" ht="24.75" customHeight="1" x14ac:dyDescent="0.2">
      <c r="A66" s="803" t="s">
        <v>514</v>
      </c>
      <c r="B66" s="804" t="s">
        <v>515</v>
      </c>
      <c r="C66" s="805">
        <f>SUM(C67:C73)</f>
        <v>0</v>
      </c>
      <c r="D66" s="805">
        <f>SUM(D67:D73)</f>
        <v>0</v>
      </c>
      <c r="E66" s="805">
        <f>SUM(E67:E73)</f>
        <v>0</v>
      </c>
      <c r="F66" s="806">
        <f>E66</f>
        <v>0</v>
      </c>
    </row>
    <row r="67" spans="1:7" ht="20.100000000000001" customHeight="1" x14ac:dyDescent="0.2">
      <c r="A67" s="798" t="s">
        <v>270</v>
      </c>
      <c r="B67" s="640" t="s">
        <v>501</v>
      </c>
      <c r="C67" s="799"/>
      <c r="D67" s="799"/>
      <c r="E67" s="799"/>
      <c r="F67" s="800"/>
    </row>
    <row r="68" spans="1:7" ht="20.100000000000001" customHeight="1" x14ac:dyDescent="0.2">
      <c r="A68" s="798" t="s">
        <v>502</v>
      </c>
      <c r="B68" s="640" t="s">
        <v>503</v>
      </c>
      <c r="C68" s="799"/>
      <c r="D68" s="799"/>
      <c r="E68" s="799"/>
      <c r="F68" s="800"/>
    </row>
    <row r="69" spans="1:7" ht="20.100000000000001" customHeight="1" x14ac:dyDescent="0.2">
      <c r="A69" s="798" t="s">
        <v>504</v>
      </c>
      <c r="B69" s="640" t="s">
        <v>505</v>
      </c>
      <c r="C69" s="799"/>
      <c r="D69" s="799"/>
      <c r="E69" s="799"/>
      <c r="F69" s="800"/>
    </row>
    <row r="70" spans="1:7" ht="20.100000000000001" customHeight="1" x14ac:dyDescent="0.2">
      <c r="A70" s="798" t="s">
        <v>506</v>
      </c>
      <c r="B70" s="640" t="s">
        <v>507</v>
      </c>
      <c r="C70" s="799"/>
      <c r="D70" s="799"/>
      <c r="E70" s="799"/>
      <c r="F70" s="800"/>
    </row>
    <row r="71" spans="1:7" ht="20.100000000000001" customHeight="1" x14ac:dyDescent="0.2">
      <c r="A71" s="798" t="s">
        <v>508</v>
      </c>
      <c r="B71" s="640" t="s">
        <v>509</v>
      </c>
      <c r="C71" s="799"/>
      <c r="D71" s="799"/>
      <c r="E71" s="799"/>
      <c r="F71" s="800"/>
    </row>
    <row r="72" spans="1:7" ht="20.100000000000001" customHeight="1" x14ac:dyDescent="0.2">
      <c r="A72" s="798" t="s">
        <v>510</v>
      </c>
      <c r="B72" s="640" t="s">
        <v>511</v>
      </c>
      <c r="C72" s="799"/>
      <c r="D72" s="799"/>
      <c r="E72" s="799"/>
      <c r="F72" s="800"/>
    </row>
    <row r="73" spans="1:7" ht="20.100000000000001" customHeight="1" x14ac:dyDescent="0.2">
      <c r="A73" s="798" t="s">
        <v>512</v>
      </c>
      <c r="B73" s="640" t="s">
        <v>513</v>
      </c>
      <c r="C73" s="799"/>
      <c r="D73" s="799"/>
      <c r="E73" s="799"/>
      <c r="F73" s="800"/>
    </row>
    <row r="74" spans="1:7" ht="30" customHeight="1" x14ac:dyDescent="0.2">
      <c r="A74" s="983" t="s">
        <v>692</v>
      </c>
      <c r="B74" s="984"/>
      <c r="C74" s="807">
        <f>SUM(C66,C57,C52,C46,C39,C37,C27,C9)</f>
        <v>0</v>
      </c>
      <c r="D74" s="807">
        <f>SUM(D66,D57,D52,D46,D39,D37,D27,D9)</f>
        <v>0</v>
      </c>
      <c r="E74" s="807">
        <f>SUM(E66,E57,E52,E46,E39,E37,E27,E9)</f>
        <v>0</v>
      </c>
      <c r="F74" s="808">
        <f t="shared" ref="F74" si="0">E74</f>
        <v>0</v>
      </c>
    </row>
    <row r="75" spans="1:7" ht="21.75" customHeight="1" x14ac:dyDescent="0.2"/>
    <row r="76" spans="1:7" ht="20.100000000000001" customHeight="1" x14ac:dyDescent="0.2"/>
    <row r="77" spans="1:7" ht="20.100000000000001" customHeight="1" x14ac:dyDescent="0.2">
      <c r="D77" s="967" t="s">
        <v>751</v>
      </c>
      <c r="E77" s="967"/>
      <c r="F77" s="967"/>
      <c r="G77" s="641"/>
    </row>
  </sheetData>
  <mergeCells count="13">
    <mergeCell ref="D77:F77"/>
    <mergeCell ref="A4:F4"/>
    <mergeCell ref="A8:F8"/>
    <mergeCell ref="A2:F2"/>
    <mergeCell ref="A6:A7"/>
    <mergeCell ref="B6:B7"/>
    <mergeCell ref="C6:C7"/>
    <mergeCell ref="D6:E6"/>
    <mergeCell ref="F6:F7"/>
    <mergeCell ref="A36:F36"/>
    <mergeCell ref="A38:F38"/>
    <mergeCell ref="A74:B74"/>
    <mergeCell ref="A34:F34"/>
  </mergeCells>
  <printOptions horizontalCentered="1"/>
  <pageMargins left="0.6" right="0.25" top="0.25" bottom="0.25" header="0.25" footer="0.15"/>
  <pageSetup paperSize="9" scale="92" orientation="portrait" r:id="rId1"/>
  <rowBreaks count="1" manualBreakCount="1">
    <brk id="46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2676525</xdr:colOff>
                    <xdr:row>4</xdr:row>
                    <xdr:rowOff>85725</xdr:rowOff>
                  </from>
                  <to>
                    <xdr:col>1</xdr:col>
                    <xdr:colOff>2676525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FF648"/>
  </sheetPr>
  <dimension ref="A1:S91"/>
  <sheetViews>
    <sheetView showGridLines="0" view="pageBreakPreview" zoomScaleNormal="100" zoomScaleSheetLayoutView="100" workbookViewId="0">
      <selection activeCell="K85" sqref="K85"/>
    </sheetView>
  </sheetViews>
  <sheetFormatPr defaultColWidth="9.140625" defaultRowHeight="14.25" x14ac:dyDescent="0.2"/>
  <cols>
    <col min="1" max="1" width="9.85546875" style="810" customWidth="1"/>
    <col min="2" max="2" width="36.85546875" style="810" customWidth="1"/>
    <col min="3" max="6" width="15.7109375" style="810" customWidth="1"/>
    <col min="7" max="7" width="6.85546875" style="810" customWidth="1"/>
    <col min="8" max="8" width="6.42578125" style="810" customWidth="1"/>
    <col min="9" max="10" width="6.85546875" style="810" customWidth="1"/>
    <col min="11" max="11" width="13.7109375" style="810" customWidth="1"/>
    <col min="12" max="12" width="6.85546875" style="810" customWidth="1"/>
    <col min="13" max="16384" width="9.140625" style="810"/>
  </cols>
  <sheetData>
    <row r="1" spans="1:19" ht="15.75" x14ac:dyDescent="0.25">
      <c r="A1" s="1"/>
      <c r="B1" s="1"/>
      <c r="C1" s="1"/>
      <c r="D1" s="1"/>
      <c r="E1" s="1"/>
      <c r="F1" s="809" t="s">
        <v>709</v>
      </c>
    </row>
    <row r="2" spans="1:19" ht="23.25" x14ac:dyDescent="0.35">
      <c r="A2" s="997" t="s">
        <v>516</v>
      </c>
      <c r="B2" s="997"/>
      <c r="C2" s="997"/>
      <c r="D2" s="997"/>
      <c r="E2" s="997"/>
      <c r="F2" s="997"/>
    </row>
    <row r="3" spans="1:19" ht="20.25" x14ac:dyDescent="0.3">
      <c r="A3" s="811"/>
      <c r="B3" s="811"/>
      <c r="C3" s="811"/>
      <c r="D3" s="811"/>
      <c r="E3" s="811"/>
      <c r="F3" s="811"/>
    </row>
    <row r="4" spans="1:19" s="632" customFormat="1" ht="16.5" customHeight="1" x14ac:dyDescent="0.25">
      <c r="A4" s="878" t="s">
        <v>704</v>
      </c>
      <c r="B4" s="878"/>
      <c r="C4" s="878"/>
      <c r="D4" s="878"/>
      <c r="E4" s="878"/>
      <c r="F4" s="878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s="815" customFormat="1" ht="14.25" customHeight="1" x14ac:dyDescent="0.25">
      <c r="A5" s="812"/>
      <c r="B5" s="812"/>
      <c r="C5" s="812"/>
      <c r="D5" s="812"/>
      <c r="E5" s="812"/>
      <c r="F5" s="813" t="s">
        <v>517</v>
      </c>
      <c r="G5" s="2"/>
      <c r="H5" s="2"/>
      <c r="I5" s="2"/>
      <c r="J5" s="3"/>
      <c r="K5" s="814"/>
      <c r="L5" s="814"/>
      <c r="M5" s="814"/>
    </row>
    <row r="6" spans="1:19" s="815" customFormat="1" ht="21" customHeight="1" x14ac:dyDescent="0.25">
      <c r="A6" s="1002" t="s">
        <v>0</v>
      </c>
      <c r="B6" s="1002" t="s">
        <v>691</v>
      </c>
      <c r="C6" s="1003" t="s">
        <v>1309</v>
      </c>
      <c r="D6" s="1004" t="s">
        <v>1289</v>
      </c>
      <c r="E6" s="1005"/>
      <c r="F6" s="1006" t="s">
        <v>1275</v>
      </c>
      <c r="G6" s="2"/>
      <c r="H6" s="2"/>
      <c r="I6" s="2"/>
      <c r="J6" s="3"/>
      <c r="K6" s="814"/>
      <c r="L6" s="814"/>
      <c r="M6" s="814"/>
    </row>
    <row r="7" spans="1:19" ht="31.5" customHeight="1" x14ac:dyDescent="0.2">
      <c r="A7" s="1002"/>
      <c r="B7" s="1002"/>
      <c r="C7" s="1003"/>
      <c r="D7" s="822" t="s">
        <v>655</v>
      </c>
      <c r="E7" s="822" t="s">
        <v>656</v>
      </c>
      <c r="F7" s="1007"/>
      <c r="J7" s="816"/>
      <c r="K7" s="816"/>
      <c r="L7" s="816"/>
      <c r="M7" s="816"/>
    </row>
    <row r="8" spans="1:19" ht="16.5" customHeight="1" x14ac:dyDescent="0.25">
      <c r="A8" s="998" t="s">
        <v>658</v>
      </c>
      <c r="B8" s="999"/>
      <c r="C8" s="823">
        <f>SUM(C9:C16)</f>
        <v>0</v>
      </c>
      <c r="D8" s="823">
        <f>SUM(D9:D16)</f>
        <v>0</v>
      </c>
      <c r="E8" s="823">
        <f>SUM(E9:E16)</f>
        <v>0</v>
      </c>
      <c r="F8" s="824">
        <f>SUM(F9:F16)</f>
        <v>0</v>
      </c>
    </row>
    <row r="9" spans="1:19" ht="16.5" customHeight="1" x14ac:dyDescent="0.2">
      <c r="A9" s="817" t="s">
        <v>1</v>
      </c>
      <c r="B9" s="818" t="s">
        <v>2</v>
      </c>
      <c r="C9" s="819"/>
      <c r="D9" s="819"/>
      <c r="E9" s="819"/>
      <c r="F9" s="820"/>
    </row>
    <row r="10" spans="1:19" ht="16.5" customHeight="1" x14ac:dyDescent="0.2">
      <c r="A10" s="817" t="s">
        <v>3</v>
      </c>
      <c r="B10" s="818" t="s">
        <v>4</v>
      </c>
      <c r="C10" s="819"/>
      <c r="D10" s="819"/>
      <c r="E10" s="819"/>
      <c r="F10" s="820"/>
    </row>
    <row r="11" spans="1:19" ht="16.5" customHeight="1" x14ac:dyDescent="0.2">
      <c r="A11" s="817" t="s">
        <v>5</v>
      </c>
      <c r="B11" s="818" t="s">
        <v>6</v>
      </c>
      <c r="C11" s="819"/>
      <c r="D11" s="819"/>
      <c r="E11" s="819"/>
      <c r="F11" s="820"/>
    </row>
    <row r="12" spans="1:19" ht="16.5" customHeight="1" x14ac:dyDescent="0.2">
      <c r="A12" s="817" t="s">
        <v>7</v>
      </c>
      <c r="B12" s="818" t="s">
        <v>8</v>
      </c>
      <c r="C12" s="819"/>
      <c r="D12" s="819"/>
      <c r="E12" s="819"/>
      <c r="F12" s="820"/>
    </row>
    <row r="13" spans="1:19" ht="16.5" customHeight="1" x14ac:dyDescent="0.2">
      <c r="A13" s="817" t="s">
        <v>9</v>
      </c>
      <c r="B13" s="818" t="s">
        <v>10</v>
      </c>
      <c r="C13" s="819"/>
      <c r="D13" s="819"/>
      <c r="E13" s="819"/>
      <c r="F13" s="820"/>
    </row>
    <row r="14" spans="1:19" ht="16.5" customHeight="1" x14ac:dyDescent="0.2">
      <c r="A14" s="817" t="s">
        <v>11</v>
      </c>
      <c r="B14" s="818" t="s">
        <v>12</v>
      </c>
      <c r="C14" s="819"/>
      <c r="D14" s="819"/>
      <c r="E14" s="819"/>
      <c r="F14" s="820"/>
    </row>
    <row r="15" spans="1:19" ht="16.5" customHeight="1" x14ac:dyDescent="0.2">
      <c r="A15" s="817" t="s">
        <v>13</v>
      </c>
      <c r="B15" s="818" t="s">
        <v>14</v>
      </c>
      <c r="C15" s="819"/>
      <c r="D15" s="819"/>
      <c r="E15" s="819"/>
      <c r="F15" s="820"/>
    </row>
    <row r="16" spans="1:19" ht="16.5" customHeight="1" x14ac:dyDescent="0.2">
      <c r="A16" s="817" t="s">
        <v>15</v>
      </c>
      <c r="B16" s="818" t="s">
        <v>16</v>
      </c>
      <c r="C16" s="819"/>
      <c r="D16" s="819"/>
      <c r="E16" s="819"/>
      <c r="F16" s="820"/>
    </row>
    <row r="17" spans="1:6" ht="16.5" customHeight="1" x14ac:dyDescent="0.25">
      <c r="A17" s="998" t="s">
        <v>660</v>
      </c>
      <c r="B17" s="999"/>
      <c r="C17" s="823">
        <f>SUM(C18:C23)</f>
        <v>0</v>
      </c>
      <c r="D17" s="823">
        <f>SUM(D18:D23)</f>
        <v>0</v>
      </c>
      <c r="E17" s="823">
        <f>SUM(E18:E23)</f>
        <v>0</v>
      </c>
      <c r="F17" s="824">
        <f>SUM(F18:F23)</f>
        <v>0</v>
      </c>
    </row>
    <row r="18" spans="1:6" ht="16.5" customHeight="1" x14ac:dyDescent="0.2">
      <c r="A18" s="817" t="s">
        <v>17</v>
      </c>
      <c r="B18" s="818" t="s">
        <v>2</v>
      </c>
      <c r="C18" s="821"/>
      <c r="D18" s="821"/>
      <c r="E18" s="821"/>
      <c r="F18" s="820"/>
    </row>
    <row r="19" spans="1:6" ht="16.5" customHeight="1" x14ac:dyDescent="0.2">
      <c r="A19" s="817" t="s">
        <v>18</v>
      </c>
      <c r="B19" s="818" t="s">
        <v>4</v>
      </c>
      <c r="C19" s="821"/>
      <c r="D19" s="821"/>
      <c r="E19" s="821"/>
      <c r="F19" s="820"/>
    </row>
    <row r="20" spans="1:6" ht="16.5" customHeight="1" x14ac:dyDescent="0.2">
      <c r="A20" s="817" t="s">
        <v>19</v>
      </c>
      <c r="B20" s="818" t="s">
        <v>6</v>
      </c>
      <c r="C20" s="821"/>
      <c r="D20" s="821"/>
      <c r="E20" s="821"/>
      <c r="F20" s="820"/>
    </row>
    <row r="21" spans="1:6" ht="16.5" customHeight="1" x14ac:dyDescent="0.2">
      <c r="A21" s="817" t="s">
        <v>20</v>
      </c>
      <c r="B21" s="818" t="s">
        <v>10</v>
      </c>
      <c r="C21" s="821"/>
      <c r="D21" s="821"/>
      <c r="E21" s="821"/>
      <c r="F21" s="820"/>
    </row>
    <row r="22" spans="1:6" ht="16.5" customHeight="1" x14ac:dyDescent="0.2">
      <c r="A22" s="817" t="s">
        <v>21</v>
      </c>
      <c r="B22" s="818" t="s">
        <v>12</v>
      </c>
      <c r="C22" s="821"/>
      <c r="D22" s="821"/>
      <c r="E22" s="821"/>
      <c r="F22" s="820"/>
    </row>
    <row r="23" spans="1:6" ht="16.5" customHeight="1" x14ac:dyDescent="0.2">
      <c r="A23" s="817" t="s">
        <v>22</v>
      </c>
      <c r="B23" s="818" t="s">
        <v>16</v>
      </c>
      <c r="C23" s="821"/>
      <c r="D23" s="821"/>
      <c r="E23" s="821"/>
      <c r="F23" s="820"/>
    </row>
    <row r="24" spans="1:6" ht="16.5" customHeight="1" x14ac:dyDescent="0.25">
      <c r="A24" s="998" t="s">
        <v>23</v>
      </c>
      <c r="B24" s="999"/>
      <c r="C24" s="823">
        <f>C17+C8</f>
        <v>0</v>
      </c>
      <c r="D24" s="823">
        <f>D17+D8</f>
        <v>0</v>
      </c>
      <c r="E24" s="823">
        <f>E17+E8</f>
        <v>0</v>
      </c>
      <c r="F24" s="824">
        <f>F17+F8</f>
        <v>0</v>
      </c>
    </row>
    <row r="25" spans="1:6" ht="6" customHeight="1" x14ac:dyDescent="0.2">
      <c r="A25" s="986"/>
      <c r="B25" s="987"/>
      <c r="C25" s="987"/>
      <c r="D25" s="987"/>
      <c r="E25" s="987"/>
      <c r="F25" s="988"/>
    </row>
    <row r="26" spans="1:6" ht="16.5" customHeight="1" x14ac:dyDescent="0.25">
      <c r="A26" s="998" t="s">
        <v>659</v>
      </c>
      <c r="B26" s="999"/>
      <c r="C26" s="823">
        <f>SUM(C27:C41)</f>
        <v>0</v>
      </c>
      <c r="D26" s="823">
        <f>SUM(D27:D41)</f>
        <v>0</v>
      </c>
      <c r="E26" s="823">
        <f>SUM(E27:E41)</f>
        <v>0</v>
      </c>
      <c r="F26" s="824">
        <f>SUM(F27:F41)</f>
        <v>0</v>
      </c>
    </row>
    <row r="27" spans="1:6" ht="16.5" customHeight="1" x14ac:dyDescent="0.2">
      <c r="A27" s="817" t="s">
        <v>24</v>
      </c>
      <c r="B27" s="818" t="s">
        <v>25</v>
      </c>
      <c r="C27" s="819"/>
      <c r="D27" s="819"/>
      <c r="E27" s="819"/>
      <c r="F27" s="820"/>
    </row>
    <row r="28" spans="1:6" ht="16.5" customHeight="1" x14ac:dyDescent="0.2">
      <c r="A28" s="817" t="s">
        <v>26</v>
      </c>
      <c r="B28" s="818" t="s">
        <v>27</v>
      </c>
      <c r="C28" s="819"/>
      <c r="D28" s="819"/>
      <c r="E28" s="819"/>
      <c r="F28" s="820"/>
    </row>
    <row r="29" spans="1:6" ht="16.5" customHeight="1" x14ac:dyDescent="0.2">
      <c r="A29" s="817" t="s">
        <v>28</v>
      </c>
      <c r="B29" s="818" t="s">
        <v>29</v>
      </c>
      <c r="C29" s="819"/>
      <c r="D29" s="819"/>
      <c r="E29" s="819"/>
      <c r="F29" s="820"/>
    </row>
    <row r="30" spans="1:6" ht="16.5" customHeight="1" x14ac:dyDescent="0.2">
      <c r="A30" s="817" t="s">
        <v>30</v>
      </c>
      <c r="B30" s="818" t="s">
        <v>31</v>
      </c>
      <c r="C30" s="819"/>
      <c r="D30" s="819"/>
      <c r="E30" s="819"/>
      <c r="F30" s="820"/>
    </row>
    <row r="31" spans="1:6" ht="16.5" customHeight="1" x14ac:dyDescent="0.2">
      <c r="A31" s="817" t="s">
        <v>32</v>
      </c>
      <c r="B31" s="818" t="s">
        <v>33</v>
      </c>
      <c r="C31" s="819"/>
      <c r="D31" s="819"/>
      <c r="E31" s="819"/>
      <c r="F31" s="820"/>
    </row>
    <row r="32" spans="1:6" ht="16.5" customHeight="1" x14ac:dyDescent="0.2">
      <c r="A32" s="817" t="s">
        <v>34</v>
      </c>
      <c r="B32" s="818" t="s">
        <v>35</v>
      </c>
      <c r="C32" s="819"/>
      <c r="D32" s="819"/>
      <c r="E32" s="819"/>
      <c r="F32" s="820"/>
    </row>
    <row r="33" spans="1:6" ht="16.5" customHeight="1" x14ac:dyDescent="0.2">
      <c r="A33" s="817" t="s">
        <v>661</v>
      </c>
      <c r="B33" s="818" t="s">
        <v>904</v>
      </c>
      <c r="C33" s="819"/>
      <c r="D33" s="819"/>
      <c r="E33" s="819"/>
      <c r="F33" s="820"/>
    </row>
    <row r="34" spans="1:6" ht="16.5" customHeight="1" x14ac:dyDescent="0.2">
      <c r="A34" s="817" t="s">
        <v>826</v>
      </c>
      <c r="B34" s="818" t="s">
        <v>796</v>
      </c>
      <c r="C34" s="819"/>
      <c r="D34" s="819"/>
      <c r="E34" s="819"/>
      <c r="F34" s="820"/>
    </row>
    <row r="35" spans="1:6" ht="16.5" customHeight="1" x14ac:dyDescent="0.2">
      <c r="A35" s="817" t="s">
        <v>827</v>
      </c>
      <c r="B35" s="818" t="s">
        <v>1212</v>
      </c>
      <c r="C35" s="819"/>
      <c r="D35" s="819"/>
      <c r="E35" s="819"/>
      <c r="F35" s="820"/>
    </row>
    <row r="36" spans="1:6" ht="16.5" customHeight="1" x14ac:dyDescent="0.2">
      <c r="A36" s="817" t="s">
        <v>913</v>
      </c>
      <c r="B36" s="818" t="s">
        <v>1214</v>
      </c>
      <c r="C36" s="819"/>
      <c r="D36" s="819"/>
      <c r="E36" s="819"/>
      <c r="F36" s="820"/>
    </row>
    <row r="37" spans="1:6" ht="16.5" customHeight="1" x14ac:dyDescent="0.2">
      <c r="A37" s="817" t="s">
        <v>939</v>
      </c>
      <c r="B37" s="818" t="s">
        <v>1213</v>
      </c>
      <c r="C37" s="819"/>
      <c r="D37" s="819"/>
      <c r="E37" s="819"/>
      <c r="F37" s="820"/>
    </row>
    <row r="38" spans="1:6" ht="16.5" customHeight="1" x14ac:dyDescent="0.2">
      <c r="A38" s="817" t="s">
        <v>1321</v>
      </c>
      <c r="B38" s="818" t="s">
        <v>1322</v>
      </c>
      <c r="C38" s="819"/>
      <c r="D38" s="819"/>
      <c r="E38" s="819"/>
      <c r="F38" s="820"/>
    </row>
    <row r="39" spans="1:6" ht="16.5" customHeight="1" x14ac:dyDescent="0.2">
      <c r="A39" s="817" t="s">
        <v>1321</v>
      </c>
      <c r="B39" s="818" t="s">
        <v>1323</v>
      </c>
      <c r="C39" s="819"/>
      <c r="D39" s="819"/>
      <c r="E39" s="819"/>
      <c r="F39" s="820"/>
    </row>
    <row r="40" spans="1:6" ht="16.5" customHeight="1" x14ac:dyDescent="0.2">
      <c r="A40" s="817" t="s">
        <v>36</v>
      </c>
      <c r="B40" s="818" t="s">
        <v>37</v>
      </c>
      <c r="C40" s="819"/>
      <c r="D40" s="819"/>
      <c r="E40" s="819"/>
      <c r="F40" s="820"/>
    </row>
    <row r="41" spans="1:6" ht="16.5" customHeight="1" x14ac:dyDescent="0.2">
      <c r="A41" s="817" t="s">
        <v>38</v>
      </c>
      <c r="B41" s="818" t="s">
        <v>39</v>
      </c>
      <c r="C41" s="819"/>
      <c r="D41" s="819"/>
      <c r="E41" s="819"/>
      <c r="F41" s="820"/>
    </row>
    <row r="42" spans="1:6" ht="16.5" customHeight="1" x14ac:dyDescent="0.25">
      <c r="A42" s="998" t="s">
        <v>74</v>
      </c>
      <c r="B42" s="999"/>
      <c r="C42" s="823">
        <f>SUM(C43:C60)</f>
        <v>0</v>
      </c>
      <c r="D42" s="823">
        <f>SUM(D43:D60)</f>
        <v>0</v>
      </c>
      <c r="E42" s="823">
        <f>SUM(E43:E60)</f>
        <v>0</v>
      </c>
      <c r="F42" s="824">
        <f>SUM(F43:F60)</f>
        <v>0</v>
      </c>
    </row>
    <row r="43" spans="1:6" ht="20.100000000000001" customHeight="1" x14ac:dyDescent="0.2">
      <c r="A43" s="817" t="s">
        <v>40</v>
      </c>
      <c r="B43" s="818" t="s">
        <v>41</v>
      </c>
      <c r="C43" s="819"/>
      <c r="D43" s="819"/>
      <c r="E43" s="819"/>
      <c r="F43" s="820"/>
    </row>
    <row r="44" spans="1:6" ht="25.5" x14ac:dyDescent="0.2">
      <c r="A44" s="817" t="s">
        <v>42</v>
      </c>
      <c r="B44" s="818" t="s">
        <v>43</v>
      </c>
      <c r="C44" s="819"/>
      <c r="D44" s="819"/>
      <c r="E44" s="819"/>
      <c r="F44" s="820"/>
    </row>
    <row r="45" spans="1:6" ht="20.100000000000001" customHeight="1" x14ac:dyDescent="0.2">
      <c r="A45" s="817" t="s">
        <v>44</v>
      </c>
      <c r="B45" s="818" t="s">
        <v>45</v>
      </c>
      <c r="C45" s="819"/>
      <c r="D45" s="819"/>
      <c r="E45" s="819"/>
      <c r="F45" s="820"/>
    </row>
    <row r="46" spans="1:6" ht="20.100000000000001" customHeight="1" x14ac:dyDescent="0.2">
      <c r="A46" s="817" t="s">
        <v>46</v>
      </c>
      <c r="B46" s="818" t="s">
        <v>47</v>
      </c>
      <c r="C46" s="819"/>
      <c r="D46" s="819"/>
      <c r="E46" s="819"/>
      <c r="F46" s="820"/>
    </row>
    <row r="47" spans="1:6" ht="20.100000000000001" customHeight="1" x14ac:dyDescent="0.2">
      <c r="A47" s="817" t="s">
        <v>48</v>
      </c>
      <c r="B47" s="818" t="s">
        <v>49</v>
      </c>
      <c r="C47" s="819"/>
      <c r="D47" s="819"/>
      <c r="E47" s="819"/>
      <c r="F47" s="820"/>
    </row>
    <row r="48" spans="1:6" ht="20.100000000000001" customHeight="1" x14ac:dyDescent="0.2">
      <c r="A48" s="817" t="s">
        <v>50</v>
      </c>
      <c r="B48" s="818" t="s">
        <v>51</v>
      </c>
      <c r="C48" s="819"/>
      <c r="D48" s="819"/>
      <c r="E48" s="819"/>
      <c r="F48" s="820"/>
    </row>
    <row r="49" spans="1:6" ht="20.100000000000001" customHeight="1" x14ac:dyDescent="0.2">
      <c r="A49" s="817" t="s">
        <v>52</v>
      </c>
      <c r="B49" s="818" t="s">
        <v>53</v>
      </c>
      <c r="C49" s="819"/>
      <c r="D49" s="819"/>
      <c r="E49" s="819"/>
      <c r="F49" s="820"/>
    </row>
    <row r="50" spans="1:6" ht="20.100000000000001" customHeight="1" x14ac:dyDescent="0.2">
      <c r="A50" s="817" t="s">
        <v>54</v>
      </c>
      <c r="B50" s="818" t="s">
        <v>55</v>
      </c>
      <c r="C50" s="819"/>
      <c r="D50" s="819"/>
      <c r="E50" s="819"/>
      <c r="F50" s="820"/>
    </row>
    <row r="51" spans="1:6" ht="20.100000000000001" customHeight="1" x14ac:dyDescent="0.2">
      <c r="A51" s="817" t="s">
        <v>56</v>
      </c>
      <c r="B51" s="818" t="s">
        <v>57</v>
      </c>
      <c r="C51" s="819"/>
      <c r="D51" s="819"/>
      <c r="E51" s="819"/>
      <c r="F51" s="820"/>
    </row>
    <row r="52" spans="1:6" ht="20.100000000000001" customHeight="1" x14ac:dyDescent="0.2">
      <c r="A52" s="817" t="s">
        <v>58</v>
      </c>
      <c r="B52" s="818" t="s">
        <v>59</v>
      </c>
      <c r="C52" s="819"/>
      <c r="D52" s="819"/>
      <c r="E52" s="819"/>
      <c r="F52" s="820"/>
    </row>
    <row r="53" spans="1:6" ht="20.100000000000001" customHeight="1" x14ac:dyDescent="0.2">
      <c r="A53" s="817" t="s">
        <v>60</v>
      </c>
      <c r="B53" s="818" t="s">
        <v>61</v>
      </c>
      <c r="C53" s="819"/>
      <c r="D53" s="819"/>
      <c r="E53" s="819"/>
      <c r="F53" s="820"/>
    </row>
    <row r="54" spans="1:6" ht="20.100000000000001" customHeight="1" x14ac:dyDescent="0.2">
      <c r="A54" s="817" t="s">
        <v>62</v>
      </c>
      <c r="B54" s="818" t="s">
        <v>63</v>
      </c>
      <c r="C54" s="819"/>
      <c r="D54" s="819"/>
      <c r="E54" s="819"/>
      <c r="F54" s="820"/>
    </row>
    <row r="55" spans="1:6" ht="25.5" x14ac:dyDescent="0.2">
      <c r="A55" s="817" t="s">
        <v>64</v>
      </c>
      <c r="B55" s="818" t="s">
        <v>690</v>
      </c>
      <c r="C55" s="819"/>
      <c r="D55" s="819"/>
      <c r="E55" s="819"/>
      <c r="F55" s="820"/>
    </row>
    <row r="56" spans="1:6" ht="20.100000000000001" customHeight="1" x14ac:dyDescent="0.2">
      <c r="A56" s="817" t="s">
        <v>65</v>
      </c>
      <c r="B56" s="818" t="s">
        <v>66</v>
      </c>
      <c r="C56" s="819"/>
      <c r="D56" s="819"/>
      <c r="E56" s="819"/>
      <c r="F56" s="820"/>
    </row>
    <row r="57" spans="1:6" ht="20.100000000000001" customHeight="1" x14ac:dyDescent="0.2">
      <c r="A57" s="817" t="s">
        <v>67</v>
      </c>
      <c r="B57" s="818" t="s">
        <v>68</v>
      </c>
      <c r="C57" s="819"/>
      <c r="D57" s="819"/>
      <c r="E57" s="819"/>
      <c r="F57" s="820"/>
    </row>
    <row r="58" spans="1:6" ht="20.100000000000001" customHeight="1" x14ac:dyDescent="0.2">
      <c r="A58" s="817" t="s">
        <v>69</v>
      </c>
      <c r="B58" s="818" t="s">
        <v>70</v>
      </c>
      <c r="C58" s="819"/>
      <c r="D58" s="819"/>
      <c r="E58" s="819"/>
      <c r="F58" s="820"/>
    </row>
    <row r="59" spans="1:6" ht="20.100000000000001" customHeight="1" x14ac:dyDescent="0.2">
      <c r="A59" s="817" t="s">
        <v>71</v>
      </c>
      <c r="B59" s="818" t="s">
        <v>72</v>
      </c>
      <c r="C59" s="819"/>
      <c r="D59" s="819"/>
      <c r="E59" s="819"/>
      <c r="F59" s="820"/>
    </row>
    <row r="60" spans="1:6" ht="20.100000000000001" customHeight="1" x14ac:dyDescent="0.2">
      <c r="A60" s="817" t="s">
        <v>73</v>
      </c>
      <c r="B60" s="818" t="s">
        <v>16</v>
      </c>
      <c r="C60" s="819"/>
      <c r="D60" s="819"/>
      <c r="E60" s="819"/>
      <c r="F60" s="820"/>
    </row>
    <row r="61" spans="1:6" ht="25.5" customHeight="1" x14ac:dyDescent="0.25">
      <c r="A61" s="998" t="s">
        <v>75</v>
      </c>
      <c r="B61" s="999"/>
      <c r="C61" s="823">
        <f>C42+C26</f>
        <v>0</v>
      </c>
      <c r="D61" s="823">
        <f>D42+D26</f>
        <v>0</v>
      </c>
      <c r="E61" s="823">
        <f>E42+E26</f>
        <v>0</v>
      </c>
      <c r="F61" s="824">
        <f>F42+F26</f>
        <v>0</v>
      </c>
    </row>
    <row r="62" spans="1:6" ht="6" customHeight="1" x14ac:dyDescent="0.2">
      <c r="A62" s="986"/>
      <c r="B62" s="987"/>
      <c r="C62" s="987"/>
      <c r="D62" s="987"/>
      <c r="E62" s="987"/>
      <c r="F62" s="988"/>
    </row>
    <row r="63" spans="1:6" ht="25.5" customHeight="1" x14ac:dyDescent="0.25">
      <c r="A63" s="998" t="s">
        <v>1367</v>
      </c>
      <c r="B63" s="999"/>
      <c r="C63" s="823">
        <f>SUM(C64:C71)</f>
        <v>0</v>
      </c>
      <c r="D63" s="823">
        <f>SUM(D64:D71)</f>
        <v>0</v>
      </c>
      <c r="E63" s="823">
        <f>SUM(E64:E71)</f>
        <v>0</v>
      </c>
      <c r="F63" s="824">
        <f>SUM(F64:F71)</f>
        <v>0</v>
      </c>
    </row>
    <row r="64" spans="1:6" ht="21.95" customHeight="1" x14ac:dyDescent="0.2">
      <c r="A64" s="817" t="s">
        <v>76</v>
      </c>
      <c r="B64" s="818" t="s">
        <v>77</v>
      </c>
      <c r="C64" s="819"/>
      <c r="D64" s="819"/>
      <c r="E64" s="819"/>
      <c r="F64" s="820"/>
    </row>
    <row r="65" spans="1:6" ht="21.95" customHeight="1" x14ac:dyDescent="0.2">
      <c r="A65" s="817" t="s">
        <v>78</v>
      </c>
      <c r="B65" s="818" t="s">
        <v>79</v>
      </c>
      <c r="C65" s="819"/>
      <c r="D65" s="819"/>
      <c r="E65" s="819"/>
      <c r="F65" s="820"/>
    </row>
    <row r="66" spans="1:6" ht="21.95" customHeight="1" x14ac:dyDescent="0.2">
      <c r="A66" s="817" t="s">
        <v>80</v>
      </c>
      <c r="B66" s="818" t="s">
        <v>81</v>
      </c>
      <c r="C66" s="819"/>
      <c r="D66" s="819"/>
      <c r="E66" s="819"/>
      <c r="F66" s="820"/>
    </row>
    <row r="67" spans="1:6" ht="21.95" customHeight="1" x14ac:dyDescent="0.2">
      <c r="A67" s="817" t="s">
        <v>82</v>
      </c>
      <c r="B67" s="818" t="s">
        <v>83</v>
      </c>
      <c r="C67" s="819"/>
      <c r="D67" s="819"/>
      <c r="E67" s="819"/>
      <c r="F67" s="820"/>
    </row>
    <row r="68" spans="1:6" ht="21.95" customHeight="1" x14ac:dyDescent="0.2">
      <c r="A68" s="817" t="s">
        <v>84</v>
      </c>
      <c r="B68" s="818" t="s">
        <v>85</v>
      </c>
      <c r="C68" s="819"/>
      <c r="D68" s="819"/>
      <c r="E68" s="819"/>
      <c r="F68" s="820"/>
    </row>
    <row r="69" spans="1:6" ht="30" customHeight="1" x14ac:dyDescent="0.2">
      <c r="A69" s="817" t="s">
        <v>86</v>
      </c>
      <c r="B69" s="818" t="s">
        <v>657</v>
      </c>
      <c r="C69" s="819"/>
      <c r="D69" s="819"/>
      <c r="E69" s="819"/>
      <c r="F69" s="820"/>
    </row>
    <row r="70" spans="1:6" ht="21.95" customHeight="1" x14ac:dyDescent="0.2">
      <c r="A70" s="817" t="s">
        <v>87</v>
      </c>
      <c r="B70" s="818" t="s">
        <v>88</v>
      </c>
      <c r="C70" s="819"/>
      <c r="D70" s="819"/>
      <c r="E70" s="819"/>
      <c r="F70" s="820"/>
    </row>
    <row r="71" spans="1:6" ht="21.95" customHeight="1" x14ac:dyDescent="0.2">
      <c r="A71" s="817" t="s">
        <v>89</v>
      </c>
      <c r="B71" s="818" t="s">
        <v>90</v>
      </c>
      <c r="C71" s="819"/>
      <c r="D71" s="819"/>
      <c r="E71" s="819"/>
      <c r="F71" s="820"/>
    </row>
    <row r="72" spans="1:6" ht="21.95" customHeight="1" x14ac:dyDescent="0.2">
      <c r="A72" s="1000" t="s">
        <v>91</v>
      </c>
      <c r="B72" s="1001"/>
      <c r="C72" s="825">
        <f>C63+C61+C24</f>
        <v>0</v>
      </c>
      <c r="D72" s="825">
        <f>D63+D61+D24</f>
        <v>0</v>
      </c>
      <c r="E72" s="825">
        <f>E63+E61+E24</f>
        <v>0</v>
      </c>
      <c r="F72" s="826">
        <f>F63+F61+F24</f>
        <v>0</v>
      </c>
    </row>
    <row r="74" spans="1:6" ht="25.5" customHeight="1" x14ac:dyDescent="0.2">
      <c r="A74" s="989" t="s">
        <v>1404</v>
      </c>
      <c r="B74" s="990"/>
      <c r="C74" s="829">
        <f>C75+C81</f>
        <v>0</v>
      </c>
      <c r="D74" s="829">
        <f t="shared" ref="D74:F74" si="0">D75+D81</f>
        <v>0</v>
      </c>
      <c r="E74" s="829">
        <f t="shared" si="0"/>
        <v>0</v>
      </c>
      <c r="F74" s="829">
        <f t="shared" si="0"/>
        <v>0</v>
      </c>
    </row>
    <row r="75" spans="1:6" ht="27.75" customHeight="1" x14ac:dyDescent="0.2">
      <c r="A75" s="991" t="s">
        <v>1403</v>
      </c>
      <c r="B75" s="992"/>
      <c r="C75" s="848">
        <f>SUM(C76:C80)</f>
        <v>0</v>
      </c>
      <c r="D75" s="848">
        <f t="shared" ref="D75:F75" si="1">SUM(D76:D80)</f>
        <v>0</v>
      </c>
      <c r="E75" s="848">
        <f t="shared" si="1"/>
        <v>0</v>
      </c>
      <c r="F75" s="848">
        <f t="shared" si="1"/>
        <v>0</v>
      </c>
    </row>
    <row r="76" spans="1:6" ht="27.75" customHeight="1" x14ac:dyDescent="0.2">
      <c r="A76" s="995" t="s">
        <v>1397</v>
      </c>
      <c r="B76" s="996"/>
      <c r="C76" s="819"/>
      <c r="D76" s="819"/>
      <c r="E76" s="819"/>
      <c r="F76" s="820"/>
    </row>
    <row r="77" spans="1:6" ht="27.75" customHeight="1" x14ac:dyDescent="0.2">
      <c r="A77" s="827" t="s">
        <v>1398</v>
      </c>
      <c r="B77" s="828"/>
      <c r="C77" s="819"/>
      <c r="D77" s="819"/>
      <c r="E77" s="819"/>
      <c r="F77" s="820"/>
    </row>
    <row r="78" spans="1:6" ht="27.75" customHeight="1" x14ac:dyDescent="0.2">
      <c r="A78" s="995" t="s">
        <v>1399</v>
      </c>
      <c r="B78" s="996"/>
      <c r="C78" s="819"/>
      <c r="D78" s="819"/>
      <c r="E78" s="819"/>
      <c r="F78" s="820"/>
    </row>
    <row r="79" spans="1:6" ht="27.75" customHeight="1" x14ac:dyDescent="0.2">
      <c r="A79" s="827" t="s">
        <v>1400</v>
      </c>
      <c r="B79" s="828"/>
      <c r="C79" s="819"/>
      <c r="D79" s="819"/>
      <c r="E79" s="819"/>
      <c r="F79" s="820"/>
    </row>
    <row r="80" spans="1:6" ht="27.75" customHeight="1" x14ac:dyDescent="0.2">
      <c r="A80" s="827" t="s">
        <v>1401</v>
      </c>
      <c r="B80" s="828"/>
      <c r="C80" s="819"/>
      <c r="D80" s="819"/>
      <c r="E80" s="819"/>
      <c r="F80" s="820"/>
    </row>
    <row r="81" spans="1:6" ht="27.75" customHeight="1" x14ac:dyDescent="0.2">
      <c r="A81" s="993" t="s">
        <v>1402</v>
      </c>
      <c r="B81" s="994"/>
      <c r="C81" s="848">
        <f>SUM(C82:C86)</f>
        <v>0</v>
      </c>
      <c r="D81" s="848">
        <f t="shared" ref="D81:F81" si="2">SUM(D82:D86)</f>
        <v>0</v>
      </c>
      <c r="E81" s="848">
        <f t="shared" si="2"/>
        <v>0</v>
      </c>
      <c r="F81" s="848">
        <f t="shared" si="2"/>
        <v>0</v>
      </c>
    </row>
    <row r="82" spans="1:6" ht="27.75" customHeight="1" x14ac:dyDescent="0.2">
      <c r="A82" s="995" t="s">
        <v>1397</v>
      </c>
      <c r="B82" s="996"/>
      <c r="C82" s="819"/>
      <c r="D82" s="819"/>
      <c r="E82" s="819"/>
      <c r="F82" s="820"/>
    </row>
    <row r="83" spans="1:6" ht="27.75" customHeight="1" x14ac:dyDescent="0.2">
      <c r="A83" s="827" t="s">
        <v>1398</v>
      </c>
      <c r="B83" s="828"/>
      <c r="C83" s="819"/>
      <c r="D83" s="819"/>
      <c r="E83" s="819"/>
      <c r="F83" s="820"/>
    </row>
    <row r="84" spans="1:6" ht="27.75" customHeight="1" x14ac:dyDescent="0.2">
      <c r="A84" s="995" t="s">
        <v>1399</v>
      </c>
      <c r="B84" s="996"/>
      <c r="C84" s="819"/>
      <c r="D84" s="819"/>
      <c r="E84" s="819"/>
      <c r="F84" s="820"/>
    </row>
    <row r="85" spans="1:6" ht="27.75" customHeight="1" x14ac:dyDescent="0.2">
      <c r="A85" s="827" t="s">
        <v>1400</v>
      </c>
      <c r="B85" s="828"/>
      <c r="C85" s="819"/>
      <c r="D85" s="819"/>
      <c r="E85" s="819"/>
      <c r="F85" s="820"/>
    </row>
    <row r="86" spans="1:6" ht="27.75" customHeight="1" x14ac:dyDescent="0.2">
      <c r="A86" s="827" t="s">
        <v>1401</v>
      </c>
      <c r="B86" s="828"/>
      <c r="C86" s="819"/>
      <c r="D86" s="819"/>
      <c r="E86" s="819"/>
      <c r="F86" s="820"/>
    </row>
    <row r="91" spans="1:6" ht="15" x14ac:dyDescent="0.25">
      <c r="E91" s="985" t="s">
        <v>751</v>
      </c>
      <c r="F91" s="985"/>
    </row>
  </sheetData>
  <mergeCells count="25">
    <mergeCell ref="A2:F2"/>
    <mergeCell ref="A63:B63"/>
    <mergeCell ref="A72:B72"/>
    <mergeCell ref="A8:B8"/>
    <mergeCell ref="A17:B17"/>
    <mergeCell ref="A24:B24"/>
    <mergeCell ref="A26:B26"/>
    <mergeCell ref="A42:B42"/>
    <mergeCell ref="A61:B61"/>
    <mergeCell ref="A6:A7"/>
    <mergeCell ref="B6:B7"/>
    <mergeCell ref="C6:C7"/>
    <mergeCell ref="D6:E6"/>
    <mergeCell ref="F6:F7"/>
    <mergeCell ref="A62:F62"/>
    <mergeCell ref="E91:F91"/>
    <mergeCell ref="A4:F4"/>
    <mergeCell ref="A25:F25"/>
    <mergeCell ref="A74:B74"/>
    <mergeCell ref="A75:B75"/>
    <mergeCell ref="A81:B81"/>
    <mergeCell ref="A76:B76"/>
    <mergeCell ref="A78:B78"/>
    <mergeCell ref="A82:B82"/>
    <mergeCell ref="A84:B84"/>
  </mergeCells>
  <printOptions horizontalCentered="1"/>
  <pageMargins left="0.6" right="0.5" top="0.25" bottom="0.25" header="0.25" footer="0.15"/>
  <pageSetup paperSize="9" scale="72" orientation="portrait" r:id="rId1"/>
  <rowBreaks count="1" manualBreakCount="1">
    <brk id="60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1790700</xdr:colOff>
                    <xdr:row>4</xdr:row>
                    <xdr:rowOff>0</xdr:rowOff>
                  </from>
                  <to>
                    <xdr:col>1</xdr:col>
                    <xdr:colOff>1790700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FF648"/>
  </sheetPr>
  <dimension ref="A1:U179"/>
  <sheetViews>
    <sheetView view="pageBreakPreview" zoomScaleNormal="100" zoomScaleSheetLayoutView="100" workbookViewId="0">
      <selection activeCell="A164" sqref="A164:B164"/>
    </sheetView>
  </sheetViews>
  <sheetFormatPr defaultColWidth="9.140625" defaultRowHeight="14.25" x14ac:dyDescent="0.2"/>
  <cols>
    <col min="1" max="1" width="9.5703125" style="837" customWidth="1"/>
    <col min="2" max="2" width="38" style="837" customWidth="1"/>
    <col min="3" max="6" width="12.7109375" style="837" customWidth="1"/>
    <col min="7" max="7" width="6.85546875" style="837" customWidth="1"/>
    <col min="8" max="8" width="6.42578125" style="837" customWidth="1"/>
    <col min="9" max="10" width="6.85546875" style="837" customWidth="1"/>
    <col min="11" max="11" width="13.7109375" style="837" bestFit="1" customWidth="1"/>
    <col min="12" max="12" width="6.85546875" style="837" customWidth="1"/>
    <col min="13" max="16384" width="9.140625" style="837"/>
  </cols>
  <sheetData>
    <row r="1" spans="1:21" s="832" customFormat="1" ht="15.75" customHeight="1" x14ac:dyDescent="0.25">
      <c r="C1" s="833"/>
      <c r="D1" s="833"/>
      <c r="E1" s="833"/>
      <c r="F1" s="809" t="s">
        <v>699</v>
      </c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</row>
    <row r="2" spans="1:21" s="832" customFormat="1" ht="38.25" customHeight="1" x14ac:dyDescent="0.35">
      <c r="A2" s="1014" t="s">
        <v>813</v>
      </c>
      <c r="B2" s="1014"/>
      <c r="C2" s="1014"/>
      <c r="D2" s="1014"/>
      <c r="E2" s="1014"/>
      <c r="F2" s="1014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</row>
    <row r="3" spans="1:21" s="832" customFormat="1" ht="20.25" customHeight="1" x14ac:dyDescent="0.25">
      <c r="A3" s="834"/>
      <c r="B3" s="834"/>
      <c r="C3" s="834"/>
      <c r="D3" s="834"/>
      <c r="E3" s="834"/>
      <c r="F3" s="834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</row>
    <row r="4" spans="1:21" s="832" customFormat="1" ht="16.5" customHeight="1" x14ac:dyDescent="0.25">
      <c r="A4" s="878" t="s">
        <v>704</v>
      </c>
      <c r="B4" s="878"/>
      <c r="C4" s="878"/>
      <c r="D4" s="878"/>
      <c r="E4" s="878"/>
      <c r="F4" s="878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</row>
    <row r="5" spans="1:21" s="816" customFormat="1" ht="18" customHeight="1" x14ac:dyDescent="0.25">
      <c r="B5" s="835"/>
      <c r="C5" s="836"/>
      <c r="D5" s="836"/>
      <c r="E5" s="836"/>
      <c r="F5" s="813" t="s">
        <v>815</v>
      </c>
      <c r="G5" s="3"/>
      <c r="H5" s="3"/>
      <c r="I5" s="3"/>
      <c r="J5" s="3"/>
    </row>
    <row r="6" spans="1:21" s="815" customFormat="1" ht="21" customHeight="1" x14ac:dyDescent="0.25">
      <c r="A6" s="1002" t="s">
        <v>137</v>
      </c>
      <c r="B6" s="1002" t="s">
        <v>662</v>
      </c>
      <c r="C6" s="1003" t="s">
        <v>1308</v>
      </c>
      <c r="D6" s="1004" t="s">
        <v>1289</v>
      </c>
      <c r="E6" s="1005"/>
      <c r="F6" s="1006" t="s">
        <v>1275</v>
      </c>
      <c r="G6" s="2"/>
      <c r="H6" s="2"/>
      <c r="I6" s="2"/>
      <c r="J6" s="3"/>
      <c r="K6" s="814"/>
      <c r="L6" s="814"/>
      <c r="M6" s="814"/>
      <c r="U6" s="815" t="s">
        <v>1107</v>
      </c>
    </row>
    <row r="7" spans="1:21" s="810" customFormat="1" ht="25.5" x14ac:dyDescent="0.2">
      <c r="A7" s="1002"/>
      <c r="B7" s="1002"/>
      <c r="C7" s="1003"/>
      <c r="D7" s="822" t="s">
        <v>655</v>
      </c>
      <c r="E7" s="822" t="s">
        <v>656</v>
      </c>
      <c r="F7" s="1015"/>
      <c r="J7" s="816"/>
      <c r="K7" s="816"/>
      <c r="L7" s="816"/>
      <c r="M7" s="816"/>
    </row>
    <row r="8" spans="1:21" ht="7.5" customHeight="1" x14ac:dyDescent="0.2">
      <c r="A8" s="1008"/>
      <c r="B8" s="1009"/>
      <c r="C8" s="1009"/>
      <c r="D8" s="1009"/>
      <c r="E8" s="1009"/>
      <c r="F8" s="1010"/>
    </row>
    <row r="9" spans="1:21" s="839" customFormat="1" ht="30" customHeight="1" x14ac:dyDescent="0.25">
      <c r="A9" s="841" t="s">
        <v>652</v>
      </c>
      <c r="B9" s="842" t="s">
        <v>663</v>
      </c>
      <c r="C9" s="843">
        <f>SUM(C10:C11)</f>
        <v>0</v>
      </c>
      <c r="D9" s="843">
        <f>SUM(D10:D11)</f>
        <v>0</v>
      </c>
      <c r="E9" s="843">
        <f>SUM(E10:E11)</f>
        <v>0</v>
      </c>
      <c r="F9" s="844">
        <f>E9</f>
        <v>0</v>
      </c>
    </row>
    <row r="10" spans="1:21" ht="16.5" customHeight="1" x14ac:dyDescent="0.2">
      <c r="A10" s="838" t="s">
        <v>172</v>
      </c>
      <c r="B10" s="416" t="s">
        <v>654</v>
      </c>
      <c r="C10" s="819"/>
      <c r="D10" s="819"/>
      <c r="E10" s="819"/>
      <c r="F10" s="820"/>
    </row>
    <row r="11" spans="1:21" ht="16.5" customHeight="1" x14ac:dyDescent="0.2">
      <c r="A11" s="838" t="s">
        <v>173</v>
      </c>
      <c r="B11" s="416" t="s">
        <v>653</v>
      </c>
      <c r="C11" s="819"/>
      <c r="D11" s="819"/>
      <c r="E11" s="819"/>
      <c r="F11" s="820"/>
    </row>
    <row r="12" spans="1:21" s="839" customFormat="1" ht="30" customHeight="1" x14ac:dyDescent="0.25">
      <c r="A12" s="841" t="s">
        <v>174</v>
      </c>
      <c r="B12" s="842" t="s">
        <v>664</v>
      </c>
      <c r="C12" s="843">
        <f>SUM(C13:C18)</f>
        <v>0</v>
      </c>
      <c r="D12" s="843">
        <f>SUM(D13:D18)</f>
        <v>0</v>
      </c>
      <c r="E12" s="843">
        <f>SUM(E13:E18)</f>
        <v>0</v>
      </c>
      <c r="F12" s="844">
        <f>E12</f>
        <v>0</v>
      </c>
    </row>
    <row r="13" spans="1:21" ht="16.5" customHeight="1" x14ac:dyDescent="0.2">
      <c r="A13" s="838" t="s">
        <v>175</v>
      </c>
      <c r="B13" s="416" t="s">
        <v>651</v>
      </c>
      <c r="C13" s="819"/>
      <c r="D13" s="819"/>
      <c r="E13" s="819"/>
      <c r="F13" s="820"/>
    </row>
    <row r="14" spans="1:21" ht="16.5" customHeight="1" x14ac:dyDescent="0.2">
      <c r="A14" s="838" t="s">
        <v>176</v>
      </c>
      <c r="B14" s="416" t="s">
        <v>650</v>
      </c>
      <c r="C14" s="819"/>
      <c r="D14" s="819"/>
      <c r="E14" s="819"/>
      <c r="F14" s="820"/>
    </row>
    <row r="15" spans="1:21" ht="16.5" customHeight="1" x14ac:dyDescent="0.2">
      <c r="A15" s="838" t="s">
        <v>649</v>
      </c>
      <c r="B15" s="416" t="s">
        <v>648</v>
      </c>
      <c r="C15" s="819"/>
      <c r="D15" s="819"/>
      <c r="E15" s="819"/>
      <c r="F15" s="820"/>
    </row>
    <row r="16" spans="1:21" ht="16.5" customHeight="1" x14ac:dyDescent="0.2">
      <c r="A16" s="838" t="s">
        <v>647</v>
      </c>
      <c r="B16" s="416" t="s">
        <v>646</v>
      </c>
      <c r="C16" s="819"/>
      <c r="D16" s="819"/>
      <c r="E16" s="819"/>
      <c r="F16" s="820"/>
    </row>
    <row r="17" spans="1:6" ht="16.5" customHeight="1" x14ac:dyDescent="0.2">
      <c r="A17" s="838" t="s">
        <v>645</v>
      </c>
      <c r="B17" s="416" t="s">
        <v>644</v>
      </c>
      <c r="C17" s="819"/>
      <c r="D17" s="819"/>
      <c r="E17" s="819"/>
      <c r="F17" s="820"/>
    </row>
    <row r="18" spans="1:6" ht="16.5" customHeight="1" x14ac:dyDescent="0.2">
      <c r="A18" s="838" t="s">
        <v>177</v>
      </c>
      <c r="B18" s="416" t="s">
        <v>643</v>
      </c>
      <c r="C18" s="819"/>
      <c r="D18" s="819"/>
      <c r="E18" s="819"/>
      <c r="F18" s="820"/>
    </row>
    <row r="19" spans="1:6" s="839" customFormat="1" ht="30" customHeight="1" x14ac:dyDescent="0.25">
      <c r="A19" s="841" t="s">
        <v>178</v>
      </c>
      <c r="B19" s="842" t="s">
        <v>665</v>
      </c>
      <c r="C19" s="843">
        <f>SUM(C20:C23)</f>
        <v>0</v>
      </c>
      <c r="D19" s="843">
        <f>SUM(D20:D23)</f>
        <v>0</v>
      </c>
      <c r="E19" s="843">
        <f>SUM(E20:E23)</f>
        <v>0</v>
      </c>
      <c r="F19" s="844">
        <f>E19</f>
        <v>0</v>
      </c>
    </row>
    <row r="20" spans="1:6" ht="16.5" customHeight="1" x14ac:dyDescent="0.2">
      <c r="A20" s="838" t="s">
        <v>179</v>
      </c>
      <c r="B20" s="416" t="s">
        <v>180</v>
      </c>
      <c r="C20" s="819"/>
      <c r="D20" s="819"/>
      <c r="E20" s="819"/>
      <c r="F20" s="820"/>
    </row>
    <row r="21" spans="1:6" ht="16.5" customHeight="1" x14ac:dyDescent="0.2">
      <c r="A21" s="838" t="s">
        <v>181</v>
      </c>
      <c r="B21" s="416" t="s">
        <v>182</v>
      </c>
      <c r="C21" s="819"/>
      <c r="D21" s="819"/>
      <c r="E21" s="819"/>
      <c r="F21" s="820"/>
    </row>
    <row r="22" spans="1:6" ht="16.5" customHeight="1" x14ac:dyDescent="0.2">
      <c r="A22" s="838" t="s">
        <v>183</v>
      </c>
      <c r="B22" s="416" t="s">
        <v>184</v>
      </c>
      <c r="C22" s="819"/>
      <c r="D22" s="819"/>
      <c r="E22" s="819"/>
      <c r="F22" s="820"/>
    </row>
    <row r="23" spans="1:6" ht="16.5" customHeight="1" x14ac:dyDescent="0.2">
      <c r="A23" s="838" t="s">
        <v>185</v>
      </c>
      <c r="B23" s="416" t="s">
        <v>642</v>
      </c>
      <c r="C23" s="819"/>
      <c r="D23" s="819"/>
      <c r="E23" s="819"/>
      <c r="F23" s="820"/>
    </row>
    <row r="24" spans="1:6" s="839" customFormat="1" ht="30" customHeight="1" x14ac:dyDescent="0.25">
      <c r="A24" s="841" t="s">
        <v>186</v>
      </c>
      <c r="B24" s="842" t="s">
        <v>666</v>
      </c>
      <c r="C24" s="843">
        <f>SUM(C25:C30)</f>
        <v>0</v>
      </c>
      <c r="D24" s="843">
        <f>SUM(D25:D30)</f>
        <v>0</v>
      </c>
      <c r="E24" s="843">
        <f>SUM(E25:E30)</f>
        <v>0</v>
      </c>
      <c r="F24" s="844">
        <f>E24</f>
        <v>0</v>
      </c>
    </row>
    <row r="25" spans="1:6" ht="16.5" customHeight="1" x14ac:dyDescent="0.2">
      <c r="A25" s="838" t="s">
        <v>187</v>
      </c>
      <c r="B25" s="416" t="s">
        <v>641</v>
      </c>
      <c r="C25" s="819"/>
      <c r="D25" s="819"/>
      <c r="E25" s="819"/>
      <c r="F25" s="820"/>
    </row>
    <row r="26" spans="1:6" ht="16.5" customHeight="1" x14ac:dyDescent="0.2">
      <c r="A26" s="838" t="s">
        <v>188</v>
      </c>
      <c r="B26" s="416" t="s">
        <v>640</v>
      </c>
      <c r="C26" s="819"/>
      <c r="D26" s="819"/>
      <c r="E26" s="819"/>
      <c r="F26" s="820"/>
    </row>
    <row r="27" spans="1:6" x14ac:dyDescent="0.2">
      <c r="A27" s="838" t="s">
        <v>189</v>
      </c>
      <c r="B27" s="416" t="s">
        <v>639</v>
      </c>
      <c r="C27" s="819"/>
      <c r="D27" s="819"/>
      <c r="E27" s="819"/>
      <c r="F27" s="820"/>
    </row>
    <row r="28" spans="1:6" ht="16.5" customHeight="1" x14ac:dyDescent="0.2">
      <c r="A28" s="838" t="s">
        <v>638</v>
      </c>
      <c r="B28" s="416" t="s">
        <v>637</v>
      </c>
      <c r="C28" s="819"/>
      <c r="D28" s="819"/>
      <c r="E28" s="819"/>
      <c r="F28" s="820"/>
    </row>
    <row r="29" spans="1:6" ht="16.5" customHeight="1" x14ac:dyDescent="0.2">
      <c r="A29" s="838" t="s">
        <v>190</v>
      </c>
      <c r="B29" s="416" t="s">
        <v>636</v>
      </c>
      <c r="C29" s="819"/>
      <c r="D29" s="819"/>
      <c r="E29" s="819"/>
      <c r="F29" s="820"/>
    </row>
    <row r="30" spans="1:6" ht="16.5" customHeight="1" x14ac:dyDescent="0.2">
      <c r="A30" s="838" t="s">
        <v>635</v>
      </c>
      <c r="B30" s="416" t="s">
        <v>634</v>
      </c>
      <c r="C30" s="819"/>
      <c r="D30" s="819"/>
      <c r="E30" s="819"/>
      <c r="F30" s="820"/>
    </row>
    <row r="31" spans="1:6" s="839" customFormat="1" ht="30" customHeight="1" x14ac:dyDescent="0.25">
      <c r="A31" s="841" t="s">
        <v>623</v>
      </c>
      <c r="B31" s="842" t="s">
        <v>667</v>
      </c>
      <c r="C31" s="843">
        <f>SUM(C32:C37)</f>
        <v>0</v>
      </c>
      <c r="D31" s="843">
        <f>SUM(D32:D37)</f>
        <v>0</v>
      </c>
      <c r="E31" s="843">
        <f>SUM(E32:E37)</f>
        <v>0</v>
      </c>
      <c r="F31" s="844">
        <f>E31</f>
        <v>0</v>
      </c>
    </row>
    <row r="32" spans="1:6" ht="16.5" customHeight="1" x14ac:dyDescent="0.2">
      <c r="A32" s="838" t="s">
        <v>633</v>
      </c>
      <c r="B32" s="416" t="s">
        <v>632</v>
      </c>
      <c r="C32" s="819"/>
      <c r="D32" s="819"/>
      <c r="E32" s="819"/>
      <c r="F32" s="820"/>
    </row>
    <row r="33" spans="1:6" ht="16.5" customHeight="1" x14ac:dyDescent="0.2">
      <c r="A33" s="838" t="s">
        <v>631</v>
      </c>
      <c r="B33" s="416" t="s">
        <v>630</v>
      </c>
      <c r="C33" s="819"/>
      <c r="D33" s="819"/>
      <c r="E33" s="819"/>
      <c r="F33" s="820"/>
    </row>
    <row r="34" spans="1:6" ht="16.5" customHeight="1" x14ac:dyDescent="0.2">
      <c r="A34" s="838" t="s">
        <v>629</v>
      </c>
      <c r="B34" s="416" t="s">
        <v>622</v>
      </c>
      <c r="C34" s="819"/>
      <c r="D34" s="819"/>
      <c r="E34" s="819"/>
      <c r="F34" s="820"/>
    </row>
    <row r="35" spans="1:6" ht="16.5" customHeight="1" x14ac:dyDescent="0.2">
      <c r="A35" s="838" t="s">
        <v>628</v>
      </c>
      <c r="B35" s="416" t="s">
        <v>620</v>
      </c>
      <c r="C35" s="819"/>
      <c r="D35" s="819"/>
      <c r="E35" s="819"/>
      <c r="F35" s="820"/>
    </row>
    <row r="36" spans="1:6" ht="16.5" customHeight="1" x14ac:dyDescent="0.2">
      <c r="A36" s="838" t="s">
        <v>627</v>
      </c>
      <c r="B36" s="416" t="s">
        <v>626</v>
      </c>
      <c r="C36" s="819"/>
      <c r="D36" s="819"/>
      <c r="E36" s="819"/>
      <c r="F36" s="820"/>
    </row>
    <row r="37" spans="1:6" ht="16.5" customHeight="1" x14ac:dyDescent="0.2">
      <c r="A37" s="838" t="s">
        <v>625</v>
      </c>
      <c r="B37" s="416" t="s">
        <v>624</v>
      </c>
      <c r="C37" s="819"/>
      <c r="D37" s="819"/>
      <c r="E37" s="819"/>
      <c r="F37" s="820"/>
    </row>
    <row r="38" spans="1:6" s="839" customFormat="1" ht="30" customHeight="1" x14ac:dyDescent="0.25">
      <c r="A38" s="841" t="s">
        <v>191</v>
      </c>
      <c r="B38" s="842" t="s">
        <v>668</v>
      </c>
      <c r="C38" s="843">
        <f>SUM(C39:C40)</f>
        <v>0</v>
      </c>
      <c r="D38" s="843">
        <f>SUM(D39:D40)</f>
        <v>0</v>
      </c>
      <c r="E38" s="843">
        <f>SUM(E39:E40)</f>
        <v>0</v>
      </c>
      <c r="F38" s="844">
        <f>E38</f>
        <v>0</v>
      </c>
    </row>
    <row r="39" spans="1:6" ht="16.5" customHeight="1" x14ac:dyDescent="0.2">
      <c r="A39" s="838" t="s">
        <v>192</v>
      </c>
      <c r="B39" s="416" t="s">
        <v>193</v>
      </c>
      <c r="C39" s="819"/>
      <c r="D39" s="819"/>
      <c r="E39" s="819"/>
      <c r="F39" s="820"/>
    </row>
    <row r="40" spans="1:6" ht="16.5" customHeight="1" x14ac:dyDescent="0.2">
      <c r="A40" s="838" t="s">
        <v>194</v>
      </c>
      <c r="B40" s="416" t="s">
        <v>195</v>
      </c>
      <c r="C40" s="819"/>
      <c r="D40" s="819"/>
      <c r="E40" s="819"/>
      <c r="F40" s="820"/>
    </row>
    <row r="41" spans="1:6" s="839" customFormat="1" ht="30" customHeight="1" x14ac:dyDescent="0.25">
      <c r="A41" s="841" t="s">
        <v>196</v>
      </c>
      <c r="B41" s="842" t="s">
        <v>682</v>
      </c>
      <c r="C41" s="843">
        <f>SUM(C42:C45)</f>
        <v>0</v>
      </c>
      <c r="D41" s="843">
        <f>SUM(D42:D45)</f>
        <v>0</v>
      </c>
      <c r="E41" s="843">
        <f>SUM(E42:E45)</f>
        <v>0</v>
      </c>
      <c r="F41" s="844">
        <f>E41</f>
        <v>0</v>
      </c>
    </row>
    <row r="42" spans="1:6" ht="16.5" customHeight="1" x14ac:dyDescent="0.2">
      <c r="A42" s="838" t="s">
        <v>621</v>
      </c>
      <c r="B42" s="416" t="s">
        <v>620</v>
      </c>
      <c r="C42" s="819"/>
      <c r="D42" s="819"/>
      <c r="E42" s="819"/>
      <c r="F42" s="820"/>
    </row>
    <row r="43" spans="1:6" ht="16.5" customHeight="1" x14ac:dyDescent="0.2">
      <c r="A43" s="838" t="s">
        <v>619</v>
      </c>
      <c r="B43" s="416" t="s">
        <v>618</v>
      </c>
      <c r="C43" s="819"/>
      <c r="D43" s="819"/>
      <c r="E43" s="819"/>
      <c r="F43" s="820"/>
    </row>
    <row r="44" spans="1:6" ht="16.5" customHeight="1" x14ac:dyDescent="0.2">
      <c r="A44" s="838" t="s">
        <v>617</v>
      </c>
      <c r="B44" s="416" t="s">
        <v>616</v>
      </c>
      <c r="C44" s="819"/>
      <c r="D44" s="819"/>
      <c r="E44" s="819"/>
      <c r="F44" s="820"/>
    </row>
    <row r="45" spans="1:6" ht="16.5" customHeight="1" x14ac:dyDescent="0.2">
      <c r="A45" s="838" t="s">
        <v>197</v>
      </c>
      <c r="B45" s="416" t="s">
        <v>16</v>
      </c>
      <c r="C45" s="819"/>
      <c r="D45" s="819"/>
      <c r="E45" s="819"/>
      <c r="F45" s="820"/>
    </row>
    <row r="46" spans="1:6" s="839" customFormat="1" ht="30" customHeight="1" x14ac:dyDescent="0.25">
      <c r="A46" s="841" t="s">
        <v>198</v>
      </c>
      <c r="B46" s="842" t="s">
        <v>681</v>
      </c>
      <c r="C46" s="843">
        <f>SUM(C47:C55)</f>
        <v>0</v>
      </c>
      <c r="D46" s="843">
        <f>SUM(D47:D55)</f>
        <v>0</v>
      </c>
      <c r="E46" s="843">
        <f>SUM(E47:E55)</f>
        <v>0</v>
      </c>
      <c r="F46" s="844">
        <f>E46</f>
        <v>0</v>
      </c>
    </row>
    <row r="47" spans="1:6" ht="16.5" customHeight="1" x14ac:dyDescent="0.2">
      <c r="A47" s="838" t="s">
        <v>199</v>
      </c>
      <c r="B47" s="416" t="s">
        <v>615</v>
      </c>
      <c r="C47" s="819"/>
      <c r="D47" s="819"/>
      <c r="E47" s="819"/>
      <c r="F47" s="820"/>
    </row>
    <row r="48" spans="1:6" ht="16.5" customHeight="1" x14ac:dyDescent="0.2">
      <c r="A48" s="838" t="s">
        <v>200</v>
      </c>
      <c r="B48" s="416" t="s">
        <v>614</v>
      </c>
      <c r="C48" s="819"/>
      <c r="D48" s="819"/>
      <c r="E48" s="819"/>
      <c r="F48" s="820"/>
    </row>
    <row r="49" spans="1:6" ht="16.5" customHeight="1" x14ac:dyDescent="0.2">
      <c r="A49" s="838" t="s">
        <v>201</v>
      </c>
      <c r="B49" s="416" t="s">
        <v>613</v>
      </c>
      <c r="C49" s="819"/>
      <c r="D49" s="819"/>
      <c r="E49" s="819"/>
      <c r="F49" s="820"/>
    </row>
    <row r="50" spans="1:6" ht="16.5" customHeight="1" x14ac:dyDescent="0.2">
      <c r="A50" s="838" t="s">
        <v>202</v>
      </c>
      <c r="B50" s="416" t="s">
        <v>612</v>
      </c>
      <c r="C50" s="819"/>
      <c r="D50" s="819"/>
      <c r="E50" s="819"/>
      <c r="F50" s="820"/>
    </row>
    <row r="51" spans="1:6" ht="16.5" customHeight="1" x14ac:dyDescent="0.2">
      <c r="A51" s="838" t="s">
        <v>203</v>
      </c>
      <c r="B51" s="416" t="s">
        <v>611</v>
      </c>
      <c r="C51" s="819"/>
      <c r="D51" s="819"/>
      <c r="E51" s="819"/>
      <c r="F51" s="820"/>
    </row>
    <row r="52" spans="1:6" ht="16.5" customHeight="1" x14ac:dyDescent="0.2">
      <c r="A52" s="838" t="s">
        <v>204</v>
      </c>
      <c r="B52" s="416" t="s">
        <v>610</v>
      </c>
      <c r="C52" s="819"/>
      <c r="D52" s="819"/>
      <c r="E52" s="819"/>
      <c r="F52" s="820"/>
    </row>
    <row r="53" spans="1:6" ht="16.5" customHeight="1" x14ac:dyDescent="0.2">
      <c r="A53" s="838" t="s">
        <v>205</v>
      </c>
      <c r="B53" s="416" t="s">
        <v>609</v>
      </c>
      <c r="C53" s="819"/>
      <c r="D53" s="819"/>
      <c r="E53" s="819"/>
      <c r="F53" s="820"/>
    </row>
    <row r="54" spans="1:6" ht="16.5" customHeight="1" x14ac:dyDescent="0.2">
      <c r="A54" s="838" t="s">
        <v>206</v>
      </c>
      <c r="B54" s="416" t="s">
        <v>608</v>
      </c>
      <c r="C54" s="819"/>
      <c r="D54" s="819"/>
      <c r="E54" s="819"/>
      <c r="F54" s="820"/>
    </row>
    <row r="55" spans="1:6" ht="16.5" customHeight="1" x14ac:dyDescent="0.2">
      <c r="A55" s="838" t="s">
        <v>207</v>
      </c>
      <c r="B55" s="416" t="s">
        <v>16</v>
      </c>
      <c r="C55" s="819"/>
      <c r="D55" s="819"/>
      <c r="E55" s="819"/>
      <c r="F55" s="820"/>
    </row>
    <row r="56" spans="1:6" s="839" customFormat="1" ht="30" customHeight="1" x14ac:dyDescent="0.25">
      <c r="A56" s="841" t="s">
        <v>208</v>
      </c>
      <c r="B56" s="842" t="s">
        <v>669</v>
      </c>
      <c r="C56" s="843">
        <f>SUM(C57:C89)</f>
        <v>0</v>
      </c>
      <c r="D56" s="843">
        <f>SUM(D57:D89)</f>
        <v>0</v>
      </c>
      <c r="E56" s="843">
        <f>SUM(E57:E89)</f>
        <v>0</v>
      </c>
      <c r="F56" s="844">
        <f>E56</f>
        <v>0</v>
      </c>
    </row>
    <row r="57" spans="1:6" ht="16.5" customHeight="1" x14ac:dyDescent="0.2">
      <c r="A57" s="838" t="s">
        <v>209</v>
      </c>
      <c r="B57" s="416" t="s">
        <v>210</v>
      </c>
      <c r="C57" s="819"/>
      <c r="D57" s="819"/>
      <c r="E57" s="819"/>
      <c r="F57" s="820"/>
    </row>
    <row r="58" spans="1:6" ht="16.5" customHeight="1" x14ac:dyDescent="0.2">
      <c r="A58" s="838" t="s">
        <v>211</v>
      </c>
      <c r="B58" s="416" t="s">
        <v>607</v>
      </c>
      <c r="C58" s="819"/>
      <c r="D58" s="819"/>
      <c r="E58" s="819"/>
      <c r="F58" s="820"/>
    </row>
    <row r="59" spans="1:6" ht="24" customHeight="1" x14ac:dyDescent="0.2">
      <c r="A59" s="838" t="s">
        <v>212</v>
      </c>
      <c r="B59" s="416" t="s">
        <v>606</v>
      </c>
      <c r="C59" s="819"/>
      <c r="D59" s="819"/>
      <c r="E59" s="819"/>
      <c r="F59" s="820"/>
    </row>
    <row r="60" spans="1:6" ht="16.5" customHeight="1" x14ac:dyDescent="0.2">
      <c r="A60" s="838" t="s">
        <v>213</v>
      </c>
      <c r="B60" s="416" t="s">
        <v>605</v>
      </c>
      <c r="C60" s="819"/>
      <c r="D60" s="819"/>
      <c r="E60" s="819"/>
      <c r="F60" s="820"/>
    </row>
    <row r="61" spans="1:6" ht="16.5" customHeight="1" x14ac:dyDescent="0.2">
      <c r="A61" s="838" t="s">
        <v>214</v>
      </c>
      <c r="B61" s="416" t="s">
        <v>604</v>
      </c>
      <c r="C61" s="819"/>
      <c r="D61" s="819"/>
      <c r="E61" s="819"/>
      <c r="F61" s="820"/>
    </row>
    <row r="62" spans="1:6" ht="16.5" customHeight="1" x14ac:dyDescent="0.2">
      <c r="A62" s="838" t="s">
        <v>215</v>
      </c>
      <c r="B62" s="416" t="s">
        <v>603</v>
      </c>
      <c r="C62" s="819"/>
      <c r="D62" s="819"/>
      <c r="E62" s="819"/>
      <c r="F62" s="820"/>
    </row>
    <row r="63" spans="1:6" ht="16.5" customHeight="1" x14ac:dyDescent="0.2">
      <c r="A63" s="838" t="s">
        <v>216</v>
      </c>
      <c r="B63" s="416" t="s">
        <v>602</v>
      </c>
      <c r="C63" s="819"/>
      <c r="D63" s="819"/>
      <c r="E63" s="819"/>
      <c r="F63" s="820"/>
    </row>
    <row r="64" spans="1:6" ht="16.5" customHeight="1" x14ac:dyDescent="0.2">
      <c r="A64" s="838" t="s">
        <v>217</v>
      </c>
      <c r="B64" s="416" t="s">
        <v>601</v>
      </c>
      <c r="C64" s="819"/>
      <c r="D64" s="819"/>
      <c r="E64" s="819"/>
      <c r="F64" s="820"/>
    </row>
    <row r="65" spans="1:6" ht="24" customHeight="1" x14ac:dyDescent="0.2">
      <c r="A65" s="838" t="s">
        <v>218</v>
      </c>
      <c r="B65" s="416" t="s">
        <v>600</v>
      </c>
      <c r="C65" s="819"/>
      <c r="D65" s="819"/>
      <c r="E65" s="819"/>
      <c r="F65" s="820"/>
    </row>
    <row r="66" spans="1:6" ht="16.5" customHeight="1" x14ac:dyDescent="0.2">
      <c r="A66" s="838" t="s">
        <v>219</v>
      </c>
      <c r="B66" s="416" t="s">
        <v>599</v>
      </c>
      <c r="C66" s="819"/>
      <c r="D66" s="819"/>
      <c r="E66" s="819"/>
      <c r="F66" s="820"/>
    </row>
    <row r="67" spans="1:6" ht="24" customHeight="1" x14ac:dyDescent="0.2">
      <c r="A67" s="838" t="s">
        <v>220</v>
      </c>
      <c r="B67" s="416" t="s">
        <v>598</v>
      </c>
      <c r="C67" s="819"/>
      <c r="D67" s="819"/>
      <c r="E67" s="819"/>
      <c r="F67" s="820"/>
    </row>
    <row r="68" spans="1:6" ht="16.5" customHeight="1" x14ac:dyDescent="0.2">
      <c r="A68" s="838" t="s">
        <v>221</v>
      </c>
      <c r="B68" s="416" t="s">
        <v>597</v>
      </c>
      <c r="C68" s="819"/>
      <c r="D68" s="819"/>
      <c r="E68" s="819"/>
      <c r="F68" s="820"/>
    </row>
    <row r="69" spans="1:6" ht="16.5" customHeight="1" x14ac:dyDescent="0.2">
      <c r="A69" s="838" t="s">
        <v>222</v>
      </c>
      <c r="B69" s="416" t="s">
        <v>596</v>
      </c>
      <c r="C69" s="819"/>
      <c r="D69" s="819"/>
      <c r="E69" s="819"/>
      <c r="F69" s="820"/>
    </row>
    <row r="70" spans="1:6" ht="24" customHeight="1" x14ac:dyDescent="0.2">
      <c r="A70" s="838" t="s">
        <v>223</v>
      </c>
      <c r="B70" s="416" t="s">
        <v>595</v>
      </c>
      <c r="C70" s="819"/>
      <c r="D70" s="819"/>
      <c r="E70" s="819"/>
      <c r="F70" s="820"/>
    </row>
    <row r="71" spans="1:6" ht="24" customHeight="1" x14ac:dyDescent="0.2">
      <c r="A71" s="838" t="s">
        <v>224</v>
      </c>
      <c r="B71" s="416" t="s">
        <v>594</v>
      </c>
      <c r="C71" s="819"/>
      <c r="D71" s="819"/>
      <c r="E71" s="819"/>
      <c r="F71" s="820"/>
    </row>
    <row r="72" spans="1:6" ht="16.5" customHeight="1" x14ac:dyDescent="0.2">
      <c r="A72" s="838" t="s">
        <v>225</v>
      </c>
      <c r="B72" s="416" t="s">
        <v>593</v>
      </c>
      <c r="C72" s="819"/>
      <c r="D72" s="819"/>
      <c r="E72" s="819"/>
      <c r="F72" s="820"/>
    </row>
    <row r="73" spans="1:6" ht="16.5" customHeight="1" x14ac:dyDescent="0.2">
      <c r="A73" s="838" t="s">
        <v>226</v>
      </c>
      <c r="B73" s="416" t="s">
        <v>592</v>
      </c>
      <c r="C73" s="819"/>
      <c r="D73" s="819"/>
      <c r="E73" s="819"/>
      <c r="F73" s="820"/>
    </row>
    <row r="74" spans="1:6" ht="16.5" customHeight="1" x14ac:dyDescent="0.2">
      <c r="A74" s="838" t="s">
        <v>227</v>
      </c>
      <c r="B74" s="416" t="s">
        <v>591</v>
      </c>
      <c r="C74" s="819"/>
      <c r="D74" s="819"/>
      <c r="E74" s="819"/>
      <c r="F74" s="820"/>
    </row>
    <row r="75" spans="1:6" ht="16.5" customHeight="1" x14ac:dyDescent="0.2">
      <c r="A75" s="838" t="s">
        <v>228</v>
      </c>
      <c r="B75" s="416" t="s">
        <v>590</v>
      </c>
      <c r="C75" s="819"/>
      <c r="D75" s="819"/>
      <c r="E75" s="819"/>
      <c r="F75" s="820"/>
    </row>
    <row r="76" spans="1:6" ht="16.5" customHeight="1" x14ac:dyDescent="0.2">
      <c r="A76" s="838" t="s">
        <v>229</v>
      </c>
      <c r="B76" s="416" t="s">
        <v>589</v>
      </c>
      <c r="C76" s="819"/>
      <c r="D76" s="819"/>
      <c r="E76" s="819"/>
      <c r="F76" s="820"/>
    </row>
    <row r="77" spans="1:6" ht="16.5" customHeight="1" x14ac:dyDescent="0.2">
      <c r="A77" s="838" t="s">
        <v>230</v>
      </c>
      <c r="B77" s="416" t="s">
        <v>588</v>
      </c>
      <c r="C77" s="819"/>
      <c r="D77" s="819"/>
      <c r="E77" s="819"/>
      <c r="F77" s="820"/>
    </row>
    <row r="78" spans="1:6" ht="16.5" customHeight="1" x14ac:dyDescent="0.2">
      <c r="A78" s="838" t="s">
        <v>587</v>
      </c>
      <c r="B78" s="416" t="s">
        <v>586</v>
      </c>
      <c r="C78" s="819"/>
      <c r="D78" s="819"/>
      <c r="E78" s="819"/>
      <c r="F78" s="820"/>
    </row>
    <row r="79" spans="1:6" ht="16.5" customHeight="1" x14ac:dyDescent="0.2">
      <c r="A79" s="838" t="s">
        <v>585</v>
      </c>
      <c r="B79" s="416" t="s">
        <v>584</v>
      </c>
      <c r="C79" s="819"/>
      <c r="D79" s="819"/>
      <c r="E79" s="819"/>
      <c r="F79" s="820"/>
    </row>
    <row r="80" spans="1:6" ht="16.5" customHeight="1" x14ac:dyDescent="0.2">
      <c r="A80" s="838" t="s">
        <v>583</v>
      </c>
      <c r="B80" s="416" t="s">
        <v>582</v>
      </c>
      <c r="C80" s="819"/>
      <c r="D80" s="819"/>
      <c r="E80" s="819"/>
      <c r="F80" s="820"/>
    </row>
    <row r="81" spans="1:6" ht="16.5" customHeight="1" x14ac:dyDescent="0.2">
      <c r="A81" s="838" t="s">
        <v>231</v>
      </c>
      <c r="B81" s="416" t="s">
        <v>581</v>
      </c>
      <c r="C81" s="819"/>
      <c r="D81" s="819"/>
      <c r="E81" s="819"/>
      <c r="F81" s="820"/>
    </row>
    <row r="82" spans="1:6" ht="16.5" customHeight="1" x14ac:dyDescent="0.2">
      <c r="A82" s="838" t="s">
        <v>232</v>
      </c>
      <c r="B82" s="416" t="s">
        <v>16</v>
      </c>
      <c r="C82" s="819"/>
      <c r="D82" s="819"/>
      <c r="E82" s="819"/>
      <c r="F82" s="820"/>
    </row>
    <row r="83" spans="1:6" ht="25.5" x14ac:dyDescent="0.2">
      <c r="A83" s="838" t="s">
        <v>233</v>
      </c>
      <c r="B83" s="416" t="s">
        <v>824</v>
      </c>
      <c r="C83" s="819"/>
      <c r="D83" s="819"/>
      <c r="E83" s="819"/>
      <c r="F83" s="820"/>
    </row>
    <row r="84" spans="1:6" ht="31.5" customHeight="1" x14ac:dyDescent="0.2">
      <c r="A84" s="838" t="s">
        <v>234</v>
      </c>
      <c r="B84" s="416" t="s">
        <v>819</v>
      </c>
      <c r="C84" s="819"/>
      <c r="D84" s="819"/>
      <c r="E84" s="819"/>
      <c r="F84" s="820"/>
    </row>
    <row r="85" spans="1:6" ht="25.5" x14ac:dyDescent="0.2">
      <c r="A85" s="838" t="s">
        <v>235</v>
      </c>
      <c r="B85" s="416" t="s">
        <v>825</v>
      </c>
      <c r="C85" s="819"/>
      <c r="D85" s="819"/>
      <c r="E85" s="819"/>
      <c r="F85" s="820"/>
    </row>
    <row r="86" spans="1:6" ht="16.5" customHeight="1" x14ac:dyDescent="0.2">
      <c r="A86" s="838" t="s">
        <v>236</v>
      </c>
      <c r="B86" s="416" t="s">
        <v>820</v>
      </c>
      <c r="C86" s="819"/>
      <c r="D86" s="819"/>
      <c r="E86" s="819"/>
      <c r="F86" s="820"/>
    </row>
    <row r="87" spans="1:6" ht="16.5" customHeight="1" x14ac:dyDescent="0.2">
      <c r="A87" s="838" t="s">
        <v>213</v>
      </c>
      <c r="B87" s="416" t="s">
        <v>821</v>
      </c>
      <c r="C87" s="819"/>
      <c r="D87" s="819"/>
      <c r="E87" s="819"/>
      <c r="F87" s="820"/>
    </row>
    <row r="88" spans="1:6" ht="16.5" customHeight="1" x14ac:dyDescent="0.2">
      <c r="A88" s="838" t="s">
        <v>817</v>
      </c>
      <c r="B88" s="416" t="s">
        <v>822</v>
      </c>
      <c r="C88" s="819"/>
      <c r="D88" s="819"/>
      <c r="E88" s="819"/>
      <c r="F88" s="820"/>
    </row>
    <row r="89" spans="1:6" ht="24" customHeight="1" x14ac:dyDescent="0.2">
      <c r="A89" s="838" t="s">
        <v>818</v>
      </c>
      <c r="B89" s="416" t="s">
        <v>823</v>
      </c>
      <c r="C89" s="819"/>
      <c r="D89" s="819"/>
      <c r="E89" s="819"/>
      <c r="F89" s="820"/>
    </row>
    <row r="90" spans="1:6" s="839" customFormat="1" ht="30" customHeight="1" x14ac:dyDescent="0.25">
      <c r="A90" s="841" t="s">
        <v>580</v>
      </c>
      <c r="B90" s="842" t="s">
        <v>579</v>
      </c>
      <c r="C90" s="843">
        <f>SUM(C56,C46,C41,C38,C31,C24,C19,C12,C9)</f>
        <v>0</v>
      </c>
      <c r="D90" s="843">
        <f>SUM(D56,D46,D41,D38,D31,D24,D19,D12,D9)</f>
        <v>0</v>
      </c>
      <c r="E90" s="843">
        <f>SUM(E56,E46,E41,E38,E31,E24,E19,E12,E9)</f>
        <v>0</v>
      </c>
      <c r="F90" s="844">
        <f>E90</f>
        <v>0</v>
      </c>
    </row>
    <row r="91" spans="1:6" ht="6.75" customHeight="1" x14ac:dyDescent="0.2">
      <c r="A91" s="1011"/>
      <c r="B91" s="1012"/>
      <c r="C91" s="1012"/>
      <c r="D91" s="1012"/>
      <c r="E91" s="1012"/>
      <c r="F91" s="1013"/>
    </row>
    <row r="92" spans="1:6" s="839" customFormat="1" ht="30" customHeight="1" x14ac:dyDescent="0.25">
      <c r="A92" s="841" t="s">
        <v>571</v>
      </c>
      <c r="B92" s="842" t="s">
        <v>670</v>
      </c>
      <c r="C92" s="843">
        <f>SUM(C93:C101)</f>
        <v>0</v>
      </c>
      <c r="D92" s="843">
        <f>SUM(D93:D101)</f>
        <v>0</v>
      </c>
      <c r="E92" s="843">
        <f>SUM(E93:E101)</f>
        <v>0</v>
      </c>
      <c r="F92" s="844">
        <f>SUM(F93:F101)</f>
        <v>0</v>
      </c>
    </row>
    <row r="93" spans="1:6" ht="16.5" customHeight="1" x14ac:dyDescent="0.2">
      <c r="A93" s="840" t="s">
        <v>237</v>
      </c>
      <c r="B93" s="416" t="s">
        <v>238</v>
      </c>
      <c r="C93" s="819"/>
      <c r="D93" s="819"/>
      <c r="E93" s="819"/>
      <c r="F93" s="820"/>
    </row>
    <row r="94" spans="1:6" ht="16.5" customHeight="1" x14ac:dyDescent="0.2">
      <c r="A94" s="840" t="s">
        <v>239</v>
      </c>
      <c r="B94" s="416" t="s">
        <v>578</v>
      </c>
      <c r="C94" s="819"/>
      <c r="D94" s="819"/>
      <c r="E94" s="819"/>
      <c r="F94" s="820"/>
    </row>
    <row r="95" spans="1:6" ht="16.5" customHeight="1" x14ac:dyDescent="0.2">
      <c r="A95" s="840" t="s">
        <v>240</v>
      </c>
      <c r="B95" s="416" t="s">
        <v>241</v>
      </c>
      <c r="C95" s="819"/>
      <c r="D95" s="819"/>
      <c r="E95" s="819"/>
      <c r="F95" s="820"/>
    </row>
    <row r="96" spans="1:6" ht="16.5" customHeight="1" x14ac:dyDescent="0.2">
      <c r="A96" s="840" t="s">
        <v>242</v>
      </c>
      <c r="B96" s="416" t="s">
        <v>577</v>
      </c>
      <c r="C96" s="819"/>
      <c r="D96" s="819"/>
      <c r="E96" s="819"/>
      <c r="F96" s="820"/>
    </row>
    <row r="97" spans="1:6" ht="24" customHeight="1" x14ac:dyDescent="0.2">
      <c r="A97" s="840" t="s">
        <v>243</v>
      </c>
      <c r="B97" s="416" t="s">
        <v>576</v>
      </c>
      <c r="C97" s="819"/>
      <c r="D97" s="819"/>
      <c r="E97" s="819"/>
      <c r="F97" s="820"/>
    </row>
    <row r="98" spans="1:6" ht="24" customHeight="1" x14ac:dyDescent="0.2">
      <c r="A98" s="840" t="s">
        <v>244</v>
      </c>
      <c r="B98" s="416" t="s">
        <v>575</v>
      </c>
      <c r="C98" s="819"/>
      <c r="D98" s="819"/>
      <c r="E98" s="819"/>
      <c r="F98" s="820"/>
    </row>
    <row r="99" spans="1:6" ht="24" customHeight="1" x14ac:dyDescent="0.2">
      <c r="A99" s="840" t="s">
        <v>245</v>
      </c>
      <c r="B99" s="416" t="s">
        <v>574</v>
      </c>
      <c r="C99" s="819"/>
      <c r="D99" s="819"/>
      <c r="E99" s="819"/>
      <c r="F99" s="820"/>
    </row>
    <row r="100" spans="1:6" ht="24" customHeight="1" x14ac:dyDescent="0.2">
      <c r="A100" s="840" t="s">
        <v>246</v>
      </c>
      <c r="B100" s="416" t="s">
        <v>573</v>
      </c>
      <c r="C100" s="819"/>
      <c r="D100" s="819"/>
      <c r="E100" s="819"/>
      <c r="F100" s="820"/>
    </row>
    <row r="101" spans="1:6" ht="24" customHeight="1" x14ac:dyDescent="0.2">
      <c r="A101" s="838" t="s">
        <v>247</v>
      </c>
      <c r="B101" s="416" t="s">
        <v>572</v>
      </c>
      <c r="C101" s="819"/>
      <c r="D101" s="819"/>
      <c r="E101" s="819"/>
      <c r="F101" s="820"/>
    </row>
    <row r="102" spans="1:6" s="839" customFormat="1" ht="30" customHeight="1" x14ac:dyDescent="0.25">
      <c r="A102" s="841" t="s">
        <v>562</v>
      </c>
      <c r="B102" s="842" t="s">
        <v>671</v>
      </c>
      <c r="C102" s="843">
        <f>SUM(C103:C114)</f>
        <v>0</v>
      </c>
      <c r="D102" s="843">
        <f>SUM(D103:D114)</f>
        <v>0</v>
      </c>
      <c r="E102" s="843">
        <f>SUM(E103:E114)</f>
        <v>0</v>
      </c>
      <c r="F102" s="844">
        <f>E102</f>
        <v>0</v>
      </c>
    </row>
    <row r="103" spans="1:6" ht="16.5" customHeight="1" x14ac:dyDescent="0.2">
      <c r="A103" s="838" t="s">
        <v>152</v>
      </c>
      <c r="B103" s="416" t="s">
        <v>153</v>
      </c>
      <c r="C103" s="819"/>
      <c r="D103" s="819"/>
      <c r="E103" s="819"/>
      <c r="F103" s="820"/>
    </row>
    <row r="104" spans="1:6" ht="16.5" customHeight="1" x14ac:dyDescent="0.2">
      <c r="A104" s="838" t="s">
        <v>154</v>
      </c>
      <c r="B104" s="416" t="s">
        <v>570</v>
      </c>
      <c r="C104" s="819"/>
      <c r="D104" s="819"/>
      <c r="E104" s="819"/>
      <c r="F104" s="820"/>
    </row>
    <row r="105" spans="1:6" ht="16.5" customHeight="1" x14ac:dyDescent="0.2">
      <c r="A105" s="838" t="s">
        <v>155</v>
      </c>
      <c r="B105" s="416" t="s">
        <v>569</v>
      </c>
      <c r="C105" s="819"/>
      <c r="D105" s="819"/>
      <c r="E105" s="819"/>
      <c r="F105" s="820"/>
    </row>
    <row r="106" spans="1:6" ht="16.5" customHeight="1" x14ac:dyDescent="0.2">
      <c r="A106" s="838" t="s">
        <v>156</v>
      </c>
      <c r="B106" s="416" t="s">
        <v>568</v>
      </c>
      <c r="C106" s="819"/>
      <c r="D106" s="819"/>
      <c r="E106" s="819"/>
      <c r="F106" s="820"/>
    </row>
    <row r="107" spans="1:6" ht="16.5" customHeight="1" x14ac:dyDescent="0.2">
      <c r="A107" s="838" t="s">
        <v>157</v>
      </c>
      <c r="B107" s="416" t="s">
        <v>567</v>
      </c>
      <c r="C107" s="819"/>
      <c r="D107" s="819"/>
      <c r="E107" s="819"/>
      <c r="F107" s="820"/>
    </row>
    <row r="108" spans="1:6" ht="16.5" customHeight="1" x14ac:dyDescent="0.2">
      <c r="A108" s="838" t="s">
        <v>158</v>
      </c>
      <c r="B108" s="416" t="s">
        <v>159</v>
      </c>
      <c r="C108" s="819"/>
      <c r="D108" s="819"/>
      <c r="E108" s="819"/>
      <c r="F108" s="820"/>
    </row>
    <row r="109" spans="1:6" ht="16.5" customHeight="1" x14ac:dyDescent="0.2">
      <c r="A109" s="838" t="s">
        <v>160</v>
      </c>
      <c r="B109" s="416" t="s">
        <v>140</v>
      </c>
      <c r="C109" s="819"/>
      <c r="D109" s="819"/>
      <c r="E109" s="819"/>
      <c r="F109" s="820"/>
    </row>
    <row r="110" spans="1:6" ht="16.5" customHeight="1" x14ac:dyDescent="0.2">
      <c r="A110" s="838" t="s">
        <v>161</v>
      </c>
      <c r="B110" s="416" t="s">
        <v>142</v>
      </c>
      <c r="C110" s="819"/>
      <c r="D110" s="819"/>
      <c r="E110" s="819"/>
      <c r="F110" s="820"/>
    </row>
    <row r="111" spans="1:6" ht="16.5" customHeight="1" x14ac:dyDescent="0.2">
      <c r="A111" s="838" t="s">
        <v>162</v>
      </c>
      <c r="B111" s="416" t="s">
        <v>566</v>
      </c>
      <c r="C111" s="819"/>
      <c r="D111" s="819"/>
      <c r="E111" s="819"/>
      <c r="F111" s="820"/>
    </row>
    <row r="112" spans="1:6" ht="16.5" customHeight="1" x14ac:dyDescent="0.2">
      <c r="A112" s="838" t="s">
        <v>163</v>
      </c>
      <c r="B112" s="416" t="s">
        <v>565</v>
      </c>
      <c r="C112" s="819"/>
      <c r="D112" s="819"/>
      <c r="E112" s="819"/>
      <c r="F112" s="820"/>
    </row>
    <row r="113" spans="1:6" ht="16.5" customHeight="1" x14ac:dyDescent="0.2">
      <c r="A113" s="838" t="s">
        <v>164</v>
      </c>
      <c r="B113" s="416" t="s">
        <v>564</v>
      </c>
      <c r="C113" s="819"/>
      <c r="D113" s="819"/>
      <c r="E113" s="819"/>
      <c r="F113" s="820"/>
    </row>
    <row r="114" spans="1:6" ht="16.5" customHeight="1" x14ac:dyDescent="0.2">
      <c r="A114" s="838" t="s">
        <v>165</v>
      </c>
      <c r="B114" s="416" t="s">
        <v>563</v>
      </c>
      <c r="C114" s="819"/>
      <c r="D114" s="819"/>
      <c r="E114" s="819"/>
      <c r="F114" s="820"/>
    </row>
    <row r="115" spans="1:6" s="839" customFormat="1" ht="30" customHeight="1" x14ac:dyDescent="0.25">
      <c r="A115" s="841" t="s">
        <v>166</v>
      </c>
      <c r="B115" s="842" t="s">
        <v>672</v>
      </c>
      <c r="C115" s="843">
        <f>SUM(C116:C117)</f>
        <v>0</v>
      </c>
      <c r="D115" s="843">
        <f>SUM(D116:D117)</f>
        <v>0</v>
      </c>
      <c r="E115" s="843">
        <f>SUM(E116:E117)</f>
        <v>0</v>
      </c>
      <c r="F115" s="844">
        <f>E115</f>
        <v>0</v>
      </c>
    </row>
    <row r="116" spans="1:6" ht="16.5" customHeight="1" x14ac:dyDescent="0.2">
      <c r="A116" s="838" t="s">
        <v>167</v>
      </c>
      <c r="B116" s="416" t="s">
        <v>560</v>
      </c>
      <c r="C116" s="819"/>
      <c r="D116" s="819"/>
      <c r="E116" s="819"/>
      <c r="F116" s="820"/>
    </row>
    <row r="117" spans="1:6" ht="16.5" customHeight="1" x14ac:dyDescent="0.2">
      <c r="A117" s="838" t="s">
        <v>168</v>
      </c>
      <c r="B117" s="416" t="s">
        <v>561</v>
      </c>
      <c r="C117" s="819"/>
      <c r="D117" s="819"/>
      <c r="E117" s="819"/>
      <c r="F117" s="820"/>
    </row>
    <row r="118" spans="1:6" s="839" customFormat="1" ht="30" customHeight="1" x14ac:dyDescent="0.25">
      <c r="A118" s="841" t="s">
        <v>169</v>
      </c>
      <c r="B118" s="842" t="s">
        <v>680</v>
      </c>
      <c r="C118" s="843">
        <f>SUM(C119:C121)</f>
        <v>0</v>
      </c>
      <c r="D118" s="843">
        <f>SUM(D119:D121)</f>
        <v>0</v>
      </c>
      <c r="E118" s="843">
        <f>SUM(E119:E121)</f>
        <v>0</v>
      </c>
      <c r="F118" s="844">
        <f>E118</f>
        <v>0</v>
      </c>
    </row>
    <row r="119" spans="1:6" ht="16.5" customHeight="1" x14ac:dyDescent="0.2">
      <c r="A119" s="838" t="s">
        <v>170</v>
      </c>
      <c r="B119" s="416" t="s">
        <v>559</v>
      </c>
      <c r="C119" s="819"/>
      <c r="D119" s="819"/>
      <c r="E119" s="819"/>
      <c r="F119" s="820"/>
    </row>
    <row r="120" spans="1:6" ht="16.5" customHeight="1" x14ac:dyDescent="0.2">
      <c r="A120" s="838" t="s">
        <v>1366</v>
      </c>
      <c r="B120" s="416" t="s">
        <v>1365</v>
      </c>
      <c r="C120" s="819"/>
      <c r="D120" s="819"/>
      <c r="E120" s="819"/>
      <c r="F120" s="820"/>
    </row>
    <row r="121" spans="1:6" ht="16.5" customHeight="1" x14ac:dyDescent="0.2">
      <c r="A121" s="838" t="s">
        <v>171</v>
      </c>
      <c r="B121" s="416" t="s">
        <v>558</v>
      </c>
      <c r="C121" s="819"/>
      <c r="D121" s="819"/>
      <c r="E121" s="819"/>
      <c r="F121" s="820"/>
    </row>
    <row r="122" spans="1:6" s="839" customFormat="1" ht="30" customHeight="1" x14ac:dyDescent="0.25">
      <c r="A122" s="841" t="s">
        <v>551</v>
      </c>
      <c r="B122" s="842" t="s">
        <v>673</v>
      </c>
      <c r="C122" s="843">
        <f>SUM(C123:C129)</f>
        <v>0</v>
      </c>
      <c r="D122" s="843">
        <f>SUM(D123:D129)</f>
        <v>0</v>
      </c>
      <c r="E122" s="843">
        <f>SUM(E123:E129)</f>
        <v>0</v>
      </c>
      <c r="F122" s="844">
        <f>E122</f>
        <v>0</v>
      </c>
    </row>
    <row r="123" spans="1:6" ht="16.5" customHeight="1" x14ac:dyDescent="0.2">
      <c r="A123" s="838" t="s">
        <v>248</v>
      </c>
      <c r="B123" s="416" t="s">
        <v>557</v>
      </c>
      <c r="C123" s="819"/>
      <c r="D123" s="819"/>
      <c r="E123" s="819"/>
      <c r="F123" s="820"/>
    </row>
    <row r="124" spans="1:6" ht="16.5" customHeight="1" x14ac:dyDescent="0.2">
      <c r="A124" s="838" t="s">
        <v>249</v>
      </c>
      <c r="B124" s="416" t="s">
        <v>556</v>
      </c>
      <c r="C124" s="819"/>
      <c r="D124" s="819"/>
      <c r="E124" s="819"/>
      <c r="F124" s="820"/>
    </row>
    <row r="125" spans="1:6" ht="16.5" customHeight="1" x14ac:dyDescent="0.2">
      <c r="A125" s="838" t="s">
        <v>250</v>
      </c>
      <c r="B125" s="416" t="s">
        <v>555</v>
      </c>
      <c r="C125" s="819"/>
      <c r="D125" s="819"/>
      <c r="E125" s="819"/>
      <c r="F125" s="820"/>
    </row>
    <row r="126" spans="1:6" ht="16.5" customHeight="1" x14ac:dyDescent="0.2">
      <c r="A126" s="838" t="s">
        <v>251</v>
      </c>
      <c r="B126" s="416" t="s">
        <v>554</v>
      </c>
      <c r="C126" s="819"/>
      <c r="D126" s="819"/>
      <c r="E126" s="819"/>
      <c r="F126" s="820"/>
    </row>
    <row r="127" spans="1:6" ht="16.5" customHeight="1" x14ac:dyDescent="0.2">
      <c r="A127" s="838" t="s">
        <v>252</v>
      </c>
      <c r="B127" s="416" t="s">
        <v>553</v>
      </c>
      <c r="C127" s="819"/>
      <c r="D127" s="819"/>
      <c r="E127" s="819"/>
      <c r="F127" s="820"/>
    </row>
    <row r="128" spans="1:6" ht="16.5" customHeight="1" x14ac:dyDescent="0.2">
      <c r="A128" s="838" t="s">
        <v>253</v>
      </c>
      <c r="B128" s="416" t="s">
        <v>552</v>
      </c>
      <c r="C128" s="819"/>
      <c r="D128" s="819"/>
      <c r="E128" s="819"/>
      <c r="F128" s="820"/>
    </row>
    <row r="129" spans="1:6" ht="16.5" customHeight="1" x14ac:dyDescent="0.2">
      <c r="A129" s="838" t="s">
        <v>254</v>
      </c>
      <c r="B129" s="416" t="s">
        <v>255</v>
      </c>
      <c r="C129" s="819"/>
      <c r="D129" s="819"/>
      <c r="E129" s="819"/>
      <c r="F129" s="820"/>
    </row>
    <row r="130" spans="1:6" s="839" customFormat="1" ht="30" customHeight="1" x14ac:dyDescent="0.25">
      <c r="A130" s="841" t="s">
        <v>548</v>
      </c>
      <c r="B130" s="842" t="s">
        <v>679</v>
      </c>
      <c r="C130" s="843">
        <f>SUM(C131:C132)</f>
        <v>0</v>
      </c>
      <c r="D130" s="843">
        <f>SUM(D131:D132)</f>
        <v>0</v>
      </c>
      <c r="E130" s="843">
        <f>SUM(E131:E132)</f>
        <v>0</v>
      </c>
      <c r="F130" s="844">
        <f>E130</f>
        <v>0</v>
      </c>
    </row>
    <row r="131" spans="1:6" ht="16.5" customHeight="1" x14ac:dyDescent="0.2">
      <c r="A131" s="838" t="s">
        <v>256</v>
      </c>
      <c r="B131" s="416" t="s">
        <v>550</v>
      </c>
      <c r="C131" s="819"/>
      <c r="D131" s="819"/>
      <c r="E131" s="819"/>
      <c r="F131" s="820"/>
    </row>
    <row r="132" spans="1:6" ht="16.5" customHeight="1" x14ac:dyDescent="0.2">
      <c r="A132" s="838" t="s">
        <v>549</v>
      </c>
      <c r="B132" s="416" t="s">
        <v>16</v>
      </c>
      <c r="C132" s="819"/>
      <c r="D132" s="819"/>
      <c r="E132" s="819"/>
      <c r="F132" s="820"/>
    </row>
    <row r="133" spans="1:6" s="839" customFormat="1" ht="30" customHeight="1" x14ac:dyDescent="0.25">
      <c r="A133" s="841" t="s">
        <v>544</v>
      </c>
      <c r="B133" s="842" t="s">
        <v>674</v>
      </c>
      <c r="C133" s="843">
        <f>SUM(C134:C135)</f>
        <v>0</v>
      </c>
      <c r="D133" s="843">
        <f>SUM(D134:D135)</f>
        <v>0</v>
      </c>
      <c r="E133" s="843">
        <f>SUM(E134:E135)</f>
        <v>0</v>
      </c>
      <c r="F133" s="844">
        <f>E133</f>
        <v>0</v>
      </c>
    </row>
    <row r="134" spans="1:6" ht="16.5" customHeight="1" x14ac:dyDescent="0.2">
      <c r="A134" s="838" t="s">
        <v>257</v>
      </c>
      <c r="B134" s="416" t="s">
        <v>547</v>
      </c>
      <c r="C134" s="819"/>
      <c r="D134" s="819"/>
      <c r="E134" s="819"/>
      <c r="F134" s="820"/>
    </row>
    <row r="135" spans="1:6" ht="16.5" customHeight="1" x14ac:dyDescent="0.2">
      <c r="A135" s="838" t="s">
        <v>546</v>
      </c>
      <c r="B135" s="416" t="s">
        <v>545</v>
      </c>
      <c r="C135" s="819"/>
      <c r="D135" s="819"/>
      <c r="E135" s="819"/>
      <c r="F135" s="820"/>
    </row>
    <row r="136" spans="1:6" s="839" customFormat="1" ht="30" customHeight="1" x14ac:dyDescent="0.25">
      <c r="A136" s="841" t="s">
        <v>530</v>
      </c>
      <c r="B136" s="842" t="s">
        <v>678</v>
      </c>
      <c r="C136" s="843">
        <f>SUM(C137:C143)</f>
        <v>0</v>
      </c>
      <c r="D136" s="843">
        <f>SUM(D137:D143)</f>
        <v>0</v>
      </c>
      <c r="E136" s="843">
        <f>SUM(E137:E143)</f>
        <v>0</v>
      </c>
      <c r="F136" s="844">
        <f>E136</f>
        <v>0</v>
      </c>
    </row>
    <row r="137" spans="1:6" ht="24" customHeight="1" x14ac:dyDescent="0.2">
      <c r="A137" s="838" t="s">
        <v>543</v>
      </c>
      <c r="B137" s="416" t="s">
        <v>542</v>
      </c>
      <c r="C137" s="819"/>
      <c r="D137" s="819"/>
      <c r="E137" s="819"/>
      <c r="F137" s="820"/>
    </row>
    <row r="138" spans="1:6" ht="24" customHeight="1" x14ac:dyDescent="0.2">
      <c r="A138" s="838" t="s">
        <v>541</v>
      </c>
      <c r="B138" s="416" t="s">
        <v>540</v>
      </c>
      <c r="C138" s="819"/>
      <c r="D138" s="819"/>
      <c r="E138" s="819"/>
      <c r="F138" s="820"/>
    </row>
    <row r="139" spans="1:6" ht="24" customHeight="1" x14ac:dyDescent="0.2">
      <c r="A139" s="838" t="s">
        <v>539</v>
      </c>
      <c r="B139" s="416" t="s">
        <v>538</v>
      </c>
      <c r="C139" s="819"/>
      <c r="D139" s="819"/>
      <c r="E139" s="819"/>
      <c r="F139" s="820"/>
    </row>
    <row r="140" spans="1:6" ht="24" customHeight="1" x14ac:dyDescent="0.2">
      <c r="A140" s="838" t="s">
        <v>537</v>
      </c>
      <c r="B140" s="416" t="s">
        <v>536</v>
      </c>
      <c r="C140" s="819"/>
      <c r="D140" s="819"/>
      <c r="E140" s="819"/>
      <c r="F140" s="820"/>
    </row>
    <row r="141" spans="1:6" ht="16.5" customHeight="1" x14ac:dyDescent="0.2">
      <c r="A141" s="838" t="s">
        <v>535</v>
      </c>
      <c r="B141" s="416" t="s">
        <v>534</v>
      </c>
      <c r="C141" s="819"/>
      <c r="D141" s="819"/>
      <c r="E141" s="819"/>
      <c r="F141" s="820"/>
    </row>
    <row r="142" spans="1:6" ht="16.5" customHeight="1" x14ac:dyDescent="0.2">
      <c r="A142" s="838" t="s">
        <v>533</v>
      </c>
      <c r="B142" s="416" t="s">
        <v>532</v>
      </c>
      <c r="C142" s="819"/>
      <c r="D142" s="819"/>
      <c r="E142" s="819"/>
      <c r="F142" s="820"/>
    </row>
    <row r="143" spans="1:6" ht="16.5" customHeight="1" x14ac:dyDescent="0.2">
      <c r="A143" s="838" t="s">
        <v>531</v>
      </c>
      <c r="B143" s="416" t="s">
        <v>16</v>
      </c>
      <c r="C143" s="819"/>
      <c r="D143" s="819"/>
      <c r="E143" s="819"/>
      <c r="F143" s="820"/>
    </row>
    <row r="144" spans="1:6" s="839" customFormat="1" ht="30" customHeight="1" x14ac:dyDescent="0.25">
      <c r="A144" s="841" t="s">
        <v>258</v>
      </c>
      <c r="B144" s="842" t="s">
        <v>677</v>
      </c>
      <c r="C144" s="843">
        <f>SUM(C145:C148)</f>
        <v>0</v>
      </c>
      <c r="D144" s="843">
        <f>SUM(D145:D148)</f>
        <v>0</v>
      </c>
      <c r="E144" s="843">
        <f>SUM(E145:E148)</f>
        <v>0</v>
      </c>
      <c r="F144" s="844">
        <f>E144</f>
        <v>0</v>
      </c>
    </row>
    <row r="145" spans="1:6" ht="16.5" customHeight="1" x14ac:dyDescent="0.2">
      <c r="A145" s="838" t="s">
        <v>259</v>
      </c>
      <c r="B145" s="416" t="s">
        <v>529</v>
      </c>
      <c r="C145" s="819"/>
      <c r="D145" s="819"/>
      <c r="E145" s="819"/>
      <c r="F145" s="820"/>
    </row>
    <row r="146" spans="1:6" ht="16.5" customHeight="1" x14ac:dyDescent="0.2">
      <c r="A146" s="838" t="s">
        <v>260</v>
      </c>
      <c r="B146" s="416" t="s">
        <v>528</v>
      </c>
      <c r="C146" s="819"/>
      <c r="D146" s="819"/>
      <c r="E146" s="819"/>
      <c r="F146" s="820"/>
    </row>
    <row r="147" spans="1:6" ht="16.5" customHeight="1" x14ac:dyDescent="0.2">
      <c r="A147" s="838" t="s">
        <v>261</v>
      </c>
      <c r="B147" s="416" t="s">
        <v>527</v>
      </c>
      <c r="C147" s="819"/>
      <c r="D147" s="819"/>
      <c r="E147" s="819"/>
      <c r="F147" s="820"/>
    </row>
    <row r="148" spans="1:6" ht="16.5" customHeight="1" x14ac:dyDescent="0.2">
      <c r="A148" s="838" t="s">
        <v>262</v>
      </c>
      <c r="B148" s="416" t="s">
        <v>526</v>
      </c>
      <c r="C148" s="819"/>
      <c r="D148" s="819"/>
      <c r="E148" s="819"/>
      <c r="F148" s="820"/>
    </row>
    <row r="149" spans="1:6" s="839" customFormat="1" ht="30" customHeight="1" x14ac:dyDescent="0.25">
      <c r="A149" s="841" t="s">
        <v>520</v>
      </c>
      <c r="B149" s="842" t="s">
        <v>675</v>
      </c>
      <c r="C149" s="843">
        <f>SUM(C150:C157)</f>
        <v>0</v>
      </c>
      <c r="D149" s="843">
        <f>SUM(D150:D157)</f>
        <v>0</v>
      </c>
      <c r="E149" s="843">
        <f>SUM(E150:E157)</f>
        <v>0</v>
      </c>
      <c r="F149" s="844">
        <f>E149</f>
        <v>0</v>
      </c>
    </row>
    <row r="150" spans="1:6" ht="16.5" customHeight="1" x14ac:dyDescent="0.2">
      <c r="A150" s="838" t="s">
        <v>139</v>
      </c>
      <c r="B150" s="416" t="s">
        <v>140</v>
      </c>
      <c r="C150" s="819"/>
      <c r="D150" s="819"/>
      <c r="E150" s="819"/>
      <c r="F150" s="820"/>
    </row>
    <row r="151" spans="1:6" ht="16.5" customHeight="1" x14ac:dyDescent="0.2">
      <c r="A151" s="838" t="s">
        <v>141</v>
      </c>
      <c r="B151" s="416" t="s">
        <v>142</v>
      </c>
      <c r="C151" s="819"/>
      <c r="D151" s="819"/>
      <c r="E151" s="819"/>
      <c r="F151" s="820"/>
    </row>
    <row r="152" spans="1:6" ht="16.5" customHeight="1" x14ac:dyDescent="0.2">
      <c r="A152" s="838" t="s">
        <v>143</v>
      </c>
      <c r="B152" s="416" t="s">
        <v>525</v>
      </c>
      <c r="C152" s="819"/>
      <c r="D152" s="819"/>
      <c r="E152" s="819"/>
      <c r="F152" s="820"/>
    </row>
    <row r="153" spans="1:6" ht="16.5" customHeight="1" x14ac:dyDescent="0.2">
      <c r="A153" s="838" t="s">
        <v>144</v>
      </c>
      <c r="B153" s="416" t="s">
        <v>524</v>
      </c>
      <c r="C153" s="819"/>
      <c r="D153" s="819"/>
      <c r="E153" s="819"/>
      <c r="F153" s="820"/>
    </row>
    <row r="154" spans="1:6" ht="16.5" customHeight="1" x14ac:dyDescent="0.2">
      <c r="A154" s="838" t="s">
        <v>145</v>
      </c>
      <c r="B154" s="416" t="s">
        <v>523</v>
      </c>
      <c r="C154" s="819"/>
      <c r="D154" s="819"/>
      <c r="E154" s="819"/>
      <c r="F154" s="820"/>
    </row>
    <row r="155" spans="1:6" ht="16.5" customHeight="1" x14ac:dyDescent="0.2">
      <c r="A155" s="838" t="s">
        <v>146</v>
      </c>
      <c r="B155" s="416" t="s">
        <v>522</v>
      </c>
      <c r="C155" s="819"/>
      <c r="D155" s="819"/>
      <c r="E155" s="819"/>
      <c r="F155" s="820"/>
    </row>
    <row r="156" spans="1:6" ht="16.5" customHeight="1" x14ac:dyDescent="0.2">
      <c r="A156" s="838" t="s">
        <v>147</v>
      </c>
      <c r="B156" s="416" t="s">
        <v>521</v>
      </c>
      <c r="C156" s="819"/>
      <c r="D156" s="819"/>
      <c r="E156" s="819"/>
      <c r="F156" s="820"/>
    </row>
    <row r="157" spans="1:6" ht="16.5" customHeight="1" x14ac:dyDescent="0.2">
      <c r="A157" s="838" t="s">
        <v>148</v>
      </c>
      <c r="B157" s="416" t="s">
        <v>16</v>
      </c>
      <c r="C157" s="819"/>
      <c r="D157" s="819"/>
      <c r="E157" s="819"/>
      <c r="F157" s="820"/>
    </row>
    <row r="158" spans="1:6" s="839" customFormat="1" ht="30" customHeight="1" x14ac:dyDescent="0.25">
      <c r="A158" s="841" t="s">
        <v>149</v>
      </c>
      <c r="B158" s="842" t="s">
        <v>676</v>
      </c>
      <c r="C158" s="843">
        <f>SUM(C159:C160)</f>
        <v>0</v>
      </c>
      <c r="D158" s="843">
        <f>SUM(D159:D160)</f>
        <v>0</v>
      </c>
      <c r="E158" s="843">
        <f>SUM(E159:E160)</f>
        <v>0</v>
      </c>
      <c r="F158" s="844">
        <f>E158</f>
        <v>0</v>
      </c>
    </row>
    <row r="159" spans="1:6" ht="24" customHeight="1" x14ac:dyDescent="0.2">
      <c r="A159" s="838" t="s">
        <v>150</v>
      </c>
      <c r="B159" s="416" t="s">
        <v>519</v>
      </c>
      <c r="C159" s="819"/>
      <c r="D159" s="819"/>
      <c r="E159" s="819"/>
      <c r="F159" s="820"/>
    </row>
    <row r="160" spans="1:6" ht="16.5" customHeight="1" x14ac:dyDescent="0.2">
      <c r="A160" s="838" t="s">
        <v>151</v>
      </c>
      <c r="B160" s="416" t="s">
        <v>518</v>
      </c>
      <c r="C160" s="819"/>
      <c r="D160" s="819"/>
      <c r="E160" s="819"/>
      <c r="F160" s="820"/>
    </row>
    <row r="161" spans="1:6" s="839" customFormat="1" ht="30" customHeight="1" x14ac:dyDescent="0.25">
      <c r="A161" s="1016" t="s">
        <v>814</v>
      </c>
      <c r="B161" s="1017"/>
      <c r="C161" s="830">
        <f>SUM(C158,C149,C144,C136,C133,C130,C122,C118,C115,C102,C92,C90)</f>
        <v>0</v>
      </c>
      <c r="D161" s="830">
        <f>SUM(D158,D149,D144,D136,D133,D130,D122,D118,D115,D102,D92,D90)</f>
        <v>0</v>
      </c>
      <c r="E161" s="830">
        <f>SUM(E158,E149,E144,E136,E133,E130,E122,E118,E115,E102,E92,E90)</f>
        <v>0</v>
      </c>
      <c r="F161" s="831">
        <f>E161</f>
        <v>0</v>
      </c>
    </row>
    <row r="163" spans="1:6" s="810" customFormat="1" ht="25.5" customHeight="1" x14ac:dyDescent="0.2">
      <c r="A163" s="989" t="s">
        <v>1405</v>
      </c>
      <c r="B163" s="990"/>
      <c r="C163" s="829">
        <f>C164+C170</f>
        <v>0</v>
      </c>
      <c r="D163" s="829">
        <f t="shared" ref="D163:F163" si="0">D164+D170</f>
        <v>0</v>
      </c>
      <c r="E163" s="829">
        <f t="shared" si="0"/>
        <v>0</v>
      </c>
      <c r="F163" s="829">
        <f t="shared" si="0"/>
        <v>0</v>
      </c>
    </row>
    <row r="164" spans="1:6" s="810" customFormat="1" ht="27.75" customHeight="1" x14ac:dyDescent="0.2">
      <c r="A164" s="991" t="s">
        <v>1403</v>
      </c>
      <c r="B164" s="992"/>
      <c r="C164" s="848">
        <f>SUM(C165:C169)</f>
        <v>0</v>
      </c>
      <c r="D164" s="848">
        <f t="shared" ref="D164:F164" si="1">SUM(D165:D169)</f>
        <v>0</v>
      </c>
      <c r="E164" s="848">
        <f t="shared" si="1"/>
        <v>0</v>
      </c>
      <c r="F164" s="848">
        <f t="shared" si="1"/>
        <v>0</v>
      </c>
    </row>
    <row r="165" spans="1:6" s="810" customFormat="1" ht="27.75" customHeight="1" x14ac:dyDescent="0.2">
      <c r="A165" s="995" t="s">
        <v>1397</v>
      </c>
      <c r="B165" s="996"/>
      <c r="C165" s="819"/>
      <c r="D165" s="819"/>
      <c r="E165" s="819"/>
      <c r="F165" s="820"/>
    </row>
    <row r="166" spans="1:6" s="810" customFormat="1" ht="27.75" customHeight="1" x14ac:dyDescent="0.2">
      <c r="A166" s="827" t="s">
        <v>1398</v>
      </c>
      <c r="B166" s="828"/>
      <c r="C166" s="819"/>
      <c r="D166" s="819"/>
      <c r="E166" s="819"/>
      <c r="F166" s="820"/>
    </row>
    <row r="167" spans="1:6" s="810" customFormat="1" ht="27.75" customHeight="1" x14ac:dyDescent="0.2">
      <c r="A167" s="995" t="s">
        <v>1399</v>
      </c>
      <c r="B167" s="996"/>
      <c r="C167" s="819"/>
      <c r="D167" s="819"/>
      <c r="E167" s="819"/>
      <c r="F167" s="820"/>
    </row>
    <row r="168" spans="1:6" s="810" customFormat="1" ht="27.75" customHeight="1" x14ac:dyDescent="0.2">
      <c r="A168" s="827" t="s">
        <v>1400</v>
      </c>
      <c r="B168" s="828"/>
      <c r="C168" s="819"/>
      <c r="D168" s="819"/>
      <c r="E168" s="819"/>
      <c r="F168" s="820"/>
    </row>
    <row r="169" spans="1:6" s="810" customFormat="1" ht="27.75" customHeight="1" x14ac:dyDescent="0.2">
      <c r="A169" s="827" t="s">
        <v>1401</v>
      </c>
      <c r="B169" s="828"/>
      <c r="C169" s="819"/>
      <c r="D169" s="819"/>
      <c r="E169" s="819"/>
      <c r="F169" s="820"/>
    </row>
    <row r="170" spans="1:6" s="810" customFormat="1" ht="27.75" customHeight="1" x14ac:dyDescent="0.2">
      <c r="A170" s="993" t="s">
        <v>1402</v>
      </c>
      <c r="B170" s="994"/>
      <c r="C170" s="848">
        <f>SUM(C171:C175)</f>
        <v>0</v>
      </c>
      <c r="D170" s="848">
        <f t="shared" ref="D170:F170" si="2">SUM(D171:D175)</f>
        <v>0</v>
      </c>
      <c r="E170" s="848">
        <f t="shared" si="2"/>
        <v>0</v>
      </c>
      <c r="F170" s="848">
        <f t="shared" si="2"/>
        <v>0</v>
      </c>
    </row>
    <row r="171" spans="1:6" s="810" customFormat="1" ht="27.75" customHeight="1" x14ac:dyDescent="0.2">
      <c r="A171" s="995" t="s">
        <v>1397</v>
      </c>
      <c r="B171" s="996"/>
      <c r="C171" s="819"/>
      <c r="D171" s="819"/>
      <c r="E171" s="819"/>
      <c r="F171" s="820"/>
    </row>
    <row r="172" spans="1:6" s="810" customFormat="1" ht="27.75" customHeight="1" x14ac:dyDescent="0.2">
      <c r="A172" s="827" t="s">
        <v>1398</v>
      </c>
      <c r="B172" s="828"/>
      <c r="C172" s="819"/>
      <c r="D172" s="819"/>
      <c r="E172" s="819"/>
      <c r="F172" s="820"/>
    </row>
    <row r="173" spans="1:6" s="810" customFormat="1" ht="27.75" customHeight="1" x14ac:dyDescent="0.2">
      <c r="A173" s="995" t="s">
        <v>1399</v>
      </c>
      <c r="B173" s="996"/>
      <c r="C173" s="819"/>
      <c r="D173" s="819"/>
      <c r="E173" s="819"/>
      <c r="F173" s="820"/>
    </row>
    <row r="174" spans="1:6" s="810" customFormat="1" ht="27.75" customHeight="1" x14ac:dyDescent="0.2">
      <c r="A174" s="827" t="s">
        <v>1400</v>
      </c>
      <c r="B174" s="828"/>
      <c r="C174" s="819"/>
      <c r="D174" s="819"/>
      <c r="E174" s="819"/>
      <c r="F174" s="820"/>
    </row>
    <row r="175" spans="1:6" s="810" customFormat="1" ht="27.75" customHeight="1" x14ac:dyDescent="0.2">
      <c r="A175" s="827" t="s">
        <v>1401</v>
      </c>
      <c r="B175" s="828"/>
      <c r="C175" s="819"/>
      <c r="D175" s="819"/>
      <c r="E175" s="819"/>
      <c r="F175" s="820"/>
    </row>
    <row r="177" spans="4:6" ht="34.5" customHeight="1" x14ac:dyDescent="0.2"/>
    <row r="179" spans="4:6" s="810" customFormat="1" ht="15" x14ac:dyDescent="0.25">
      <c r="D179" s="985" t="s">
        <v>751</v>
      </c>
      <c r="E179" s="985"/>
      <c r="F179" s="985"/>
    </row>
  </sheetData>
  <mergeCells count="18">
    <mergeCell ref="A171:B171"/>
    <mergeCell ref="A173:B173"/>
    <mergeCell ref="D179:F179"/>
    <mergeCell ref="A8:F8"/>
    <mergeCell ref="A91:F91"/>
    <mergeCell ref="A2:F2"/>
    <mergeCell ref="A4:F4"/>
    <mergeCell ref="A6:A7"/>
    <mergeCell ref="B6:B7"/>
    <mergeCell ref="C6:C7"/>
    <mergeCell ref="D6:E6"/>
    <mergeCell ref="F6:F7"/>
    <mergeCell ref="A161:B161"/>
    <mergeCell ref="A163:B163"/>
    <mergeCell ref="A164:B164"/>
    <mergeCell ref="A165:B165"/>
    <mergeCell ref="A167:B167"/>
    <mergeCell ref="A170:B170"/>
  </mergeCells>
  <phoneticPr fontId="118" type="noConversion"/>
  <printOptions horizontalCentered="1"/>
  <pageMargins left="0.6" right="0.25" top="0.25" bottom="0.25" header="0.25" footer="0.15"/>
  <pageSetup paperSize="9" scale="92" orientation="portrait" r:id="rId1"/>
  <rowBreaks count="3" manualBreakCount="3">
    <brk id="45" max="5" man="1"/>
    <brk id="89" max="5" man="1"/>
    <brk id="13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Drop Down 1">
              <controlPr defaultSize="0" autoLine="0" autoPict="0">
                <anchor moveWithCells="1">
                  <from>
                    <xdr:col>1</xdr:col>
                    <xdr:colOff>1876425</xdr:colOff>
                    <xdr:row>3</xdr:row>
                    <xdr:rowOff>161925</xdr:rowOff>
                  </from>
                  <to>
                    <xdr:col>1</xdr:col>
                    <xdr:colOff>1876425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</sheetPr>
  <dimension ref="A1:V66"/>
  <sheetViews>
    <sheetView view="pageBreakPreview" topLeftCell="A55" zoomScale="140" zoomScaleNormal="100" zoomScaleSheetLayoutView="140" workbookViewId="0">
      <selection activeCell="C50" sqref="C50:F51"/>
    </sheetView>
  </sheetViews>
  <sheetFormatPr defaultColWidth="9.140625" defaultRowHeight="14.25" x14ac:dyDescent="0.2"/>
  <cols>
    <col min="1" max="1" width="9.5703125" style="132" customWidth="1"/>
    <col min="2" max="2" width="35.7109375" style="132" customWidth="1"/>
    <col min="3" max="6" width="13.7109375" style="132" customWidth="1"/>
    <col min="7" max="7" width="6.85546875" style="132" customWidth="1"/>
    <col min="8" max="8" width="6.42578125" style="132" customWidth="1"/>
    <col min="9" max="10" width="6.85546875" style="132" customWidth="1"/>
    <col min="11" max="11" width="13.7109375" style="132" bestFit="1" customWidth="1"/>
    <col min="12" max="12" width="6.85546875" style="132" customWidth="1"/>
    <col min="13" max="16384" width="9.140625" style="132"/>
  </cols>
  <sheetData>
    <row r="1" spans="1:22" s="122" customFormat="1" ht="15.75" customHeight="1" x14ac:dyDescent="0.25">
      <c r="A1" s="119"/>
      <c r="B1" s="119"/>
      <c r="C1" s="129"/>
      <c r="D1" s="129"/>
      <c r="E1" s="129"/>
      <c r="F1" s="418" t="s">
        <v>882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22" s="119" customFormat="1" ht="25.5" customHeight="1" x14ac:dyDescent="0.25">
      <c r="A2" s="1030" t="s">
        <v>894</v>
      </c>
      <c r="B2" s="1030"/>
      <c r="C2" s="1030"/>
      <c r="D2" s="1030"/>
      <c r="E2" s="1030"/>
      <c r="F2" s="103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22" s="119" customFormat="1" ht="15" customHeight="1" x14ac:dyDescent="0.25">
      <c r="A3" s="392"/>
      <c r="B3" s="392"/>
      <c r="C3" s="392"/>
      <c r="D3" s="392"/>
      <c r="E3" s="392"/>
      <c r="F3" s="392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22" s="122" customFormat="1" ht="16.5" customHeight="1" x14ac:dyDescent="0.25">
      <c r="A4" s="1031" t="s">
        <v>895</v>
      </c>
      <c r="B4" s="1031"/>
      <c r="C4" s="1031"/>
      <c r="D4" s="1031"/>
      <c r="E4" s="1031"/>
      <c r="F4" s="1031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5" spans="1:22" s="122" customFormat="1" ht="10.5" customHeight="1" x14ac:dyDescent="0.25">
      <c r="A5" s="399"/>
      <c r="B5" s="399"/>
      <c r="C5" s="399"/>
      <c r="D5" s="399"/>
      <c r="E5" s="399"/>
      <c r="F5" s="399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</row>
    <row r="6" spans="1:22" s="122" customFormat="1" ht="20.25" customHeight="1" x14ac:dyDescent="0.25">
      <c r="A6" s="1021" t="s">
        <v>1154</v>
      </c>
      <c r="B6" s="1021"/>
      <c r="C6" s="1021"/>
      <c r="D6" s="1021"/>
      <c r="E6" s="282"/>
      <c r="F6" s="282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</row>
    <row r="7" spans="1:22" s="126" customFormat="1" ht="11.25" customHeight="1" x14ac:dyDescent="0.25">
      <c r="B7" s="130"/>
      <c r="C7" s="131"/>
      <c r="D7" s="131"/>
      <c r="E7" s="131"/>
      <c r="F7" s="134" t="s">
        <v>815</v>
      </c>
      <c r="G7" s="121"/>
      <c r="H7" s="121"/>
      <c r="I7" s="121"/>
      <c r="J7" s="121"/>
    </row>
    <row r="8" spans="1:22" s="406" customFormat="1" ht="18" customHeight="1" x14ac:dyDescent="0.25">
      <c r="A8" s="1024" t="s">
        <v>137</v>
      </c>
      <c r="B8" s="1024" t="s">
        <v>893</v>
      </c>
      <c r="C8" s="1025" t="s">
        <v>1308</v>
      </c>
      <c r="D8" s="1026" t="s">
        <v>1289</v>
      </c>
      <c r="E8" s="1027"/>
      <c r="F8" s="1018" t="s">
        <v>1275</v>
      </c>
      <c r="G8" s="403"/>
      <c r="H8" s="403"/>
      <c r="I8" s="403"/>
      <c r="J8" s="404"/>
      <c r="K8" s="405"/>
      <c r="L8" s="405"/>
      <c r="M8" s="405"/>
      <c r="T8" s="407"/>
      <c r="U8" s="406" t="s">
        <v>1148</v>
      </c>
    </row>
    <row r="9" spans="1:22" s="408" customFormat="1" ht="25.5" x14ac:dyDescent="0.2">
      <c r="A9" s="1024"/>
      <c r="B9" s="1024"/>
      <c r="C9" s="1025"/>
      <c r="D9" s="346" t="s">
        <v>655</v>
      </c>
      <c r="E9" s="346" t="s">
        <v>656</v>
      </c>
      <c r="F9" s="1019"/>
      <c r="J9" s="409"/>
      <c r="K9" s="409"/>
      <c r="L9" s="409"/>
      <c r="M9" s="409"/>
      <c r="T9" s="410"/>
      <c r="U9" s="411"/>
      <c r="V9" s="410"/>
    </row>
    <row r="10" spans="1:22" s="398" customFormat="1" ht="15.95" customHeight="1" x14ac:dyDescent="0.2">
      <c r="A10" s="393"/>
      <c r="B10" s="393"/>
      <c r="C10" s="401"/>
      <c r="D10" s="401"/>
      <c r="E10" s="401"/>
      <c r="F10" s="401"/>
    </row>
    <row r="11" spans="1:22" s="398" customFormat="1" ht="15.95" customHeight="1" x14ac:dyDescent="0.2">
      <c r="A11" s="393"/>
      <c r="B11" s="393"/>
      <c r="C11" s="401"/>
      <c r="D11" s="401"/>
      <c r="E11" s="401"/>
      <c r="F11" s="401"/>
    </row>
    <row r="12" spans="1:22" s="398" customFormat="1" ht="15.95" customHeight="1" x14ac:dyDescent="0.2">
      <c r="A12" s="393"/>
      <c r="B12" s="393"/>
      <c r="C12" s="401"/>
      <c r="D12" s="401"/>
      <c r="E12" s="401"/>
      <c r="F12" s="401"/>
    </row>
    <row r="13" spans="1:22" s="398" customFormat="1" ht="15.95" customHeight="1" x14ac:dyDescent="0.2">
      <c r="A13" s="393"/>
      <c r="B13" s="393"/>
      <c r="C13" s="401"/>
      <c r="D13" s="401"/>
      <c r="E13" s="401"/>
      <c r="F13" s="401"/>
    </row>
    <row r="14" spans="1:22" s="398" customFormat="1" ht="20.100000000000001" customHeight="1" x14ac:dyDescent="0.2">
      <c r="A14" s="393"/>
      <c r="B14" s="394" t="s">
        <v>114</v>
      </c>
      <c r="C14" s="395">
        <f>SUM(C10:C13)</f>
        <v>0</v>
      </c>
      <c r="D14" s="395">
        <f>SUM(D10:D13)</f>
        <v>0</v>
      </c>
      <c r="E14" s="395">
        <f>SUM(E10:E13)</f>
        <v>0</v>
      </c>
      <c r="F14" s="395">
        <f>SUM(F10:F13)</f>
        <v>0</v>
      </c>
    </row>
    <row r="15" spans="1:22" ht="20.100000000000001" customHeight="1" x14ac:dyDescent="0.2">
      <c r="A15" s="402"/>
      <c r="B15" s="396"/>
      <c r="C15" s="397"/>
      <c r="D15" s="397"/>
      <c r="E15" s="397"/>
      <c r="F15" s="397"/>
    </row>
    <row r="16" spans="1:22" ht="20.100000000000001" customHeight="1" x14ac:dyDescent="0.2">
      <c r="A16" s="402"/>
      <c r="B16" s="396"/>
      <c r="C16" s="397"/>
      <c r="D16" s="397"/>
      <c r="E16" s="397"/>
      <c r="F16" s="397"/>
    </row>
    <row r="17" spans="1:22" ht="18" customHeight="1" x14ac:dyDescent="0.2">
      <c r="B17" s="478"/>
      <c r="C17" s="397"/>
      <c r="D17" s="397"/>
      <c r="E17" s="1020" t="s">
        <v>889</v>
      </c>
      <c r="F17" s="1020"/>
    </row>
    <row r="18" spans="1:22" s="122" customFormat="1" ht="20.25" customHeight="1" x14ac:dyDescent="0.25">
      <c r="A18" s="1021" t="s">
        <v>1155</v>
      </c>
      <c r="B18" s="1021"/>
      <c r="C18" s="1021"/>
      <c r="D18" s="1021"/>
      <c r="E18" s="282"/>
      <c r="F18" s="282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</row>
    <row r="19" spans="1:22" s="126" customFormat="1" ht="11.25" customHeight="1" x14ac:dyDescent="0.25">
      <c r="B19" s="130"/>
      <c r="C19" s="131"/>
      <c r="D19" s="131"/>
      <c r="E19" s="131"/>
      <c r="F19" s="134" t="s">
        <v>815</v>
      </c>
      <c r="G19" s="121"/>
      <c r="H19" s="121"/>
      <c r="I19" s="121"/>
      <c r="J19" s="121"/>
    </row>
    <row r="20" spans="1:22" s="406" customFormat="1" ht="18" customHeight="1" x14ac:dyDescent="0.25">
      <c r="A20" s="1024" t="s">
        <v>137</v>
      </c>
      <c r="B20" s="1024" t="s">
        <v>893</v>
      </c>
      <c r="C20" s="1025" t="s">
        <v>1308</v>
      </c>
      <c r="D20" s="1026" t="s">
        <v>1289</v>
      </c>
      <c r="E20" s="1027"/>
      <c r="F20" s="1018" t="s">
        <v>1275</v>
      </c>
      <c r="G20" s="403"/>
      <c r="H20" s="403"/>
      <c r="I20" s="403"/>
      <c r="J20" s="404"/>
      <c r="K20" s="405"/>
      <c r="L20" s="405"/>
      <c r="M20" s="405"/>
      <c r="T20" s="407"/>
      <c r="U20" s="406" t="s">
        <v>1148</v>
      </c>
    </row>
    <row r="21" spans="1:22" s="408" customFormat="1" ht="25.5" x14ac:dyDescent="0.2">
      <c r="A21" s="1024"/>
      <c r="B21" s="1024"/>
      <c r="C21" s="1025"/>
      <c r="D21" s="346" t="s">
        <v>655</v>
      </c>
      <c r="E21" s="346" t="s">
        <v>656</v>
      </c>
      <c r="F21" s="1019"/>
      <c r="J21" s="409"/>
      <c r="K21" s="409"/>
      <c r="L21" s="409"/>
      <c r="M21" s="409"/>
      <c r="T21" s="410"/>
      <c r="U21" s="411"/>
      <c r="V21" s="410"/>
    </row>
    <row r="22" spans="1:22" s="398" customFormat="1" ht="15.95" customHeight="1" x14ac:dyDescent="0.2">
      <c r="A22" s="393"/>
      <c r="B22" s="393" t="s">
        <v>883</v>
      </c>
      <c r="C22" s="401"/>
      <c r="D22" s="401"/>
      <c r="E22" s="401"/>
      <c r="F22" s="401"/>
    </row>
    <row r="23" spans="1:22" s="398" customFormat="1" ht="15.95" customHeight="1" x14ac:dyDescent="0.2">
      <c r="A23" s="393"/>
      <c r="B23" s="393" t="s">
        <v>884</v>
      </c>
      <c r="C23" s="401"/>
      <c r="D23" s="401"/>
      <c r="E23" s="401"/>
      <c r="F23" s="401"/>
    </row>
    <row r="24" spans="1:22" s="398" customFormat="1" ht="15.95" customHeight="1" x14ac:dyDescent="0.2">
      <c r="A24" s="393"/>
      <c r="B24" s="393" t="s">
        <v>865</v>
      </c>
      <c r="C24" s="401"/>
      <c r="D24" s="401"/>
      <c r="E24" s="401"/>
      <c r="F24" s="401"/>
    </row>
    <row r="25" spans="1:22" s="398" customFormat="1" ht="23.25" customHeight="1" x14ac:dyDescent="0.2">
      <c r="A25" s="393"/>
      <c r="B25" s="393" t="s">
        <v>887</v>
      </c>
      <c r="C25" s="401"/>
      <c r="D25" s="401"/>
      <c r="E25" s="401"/>
      <c r="F25" s="401"/>
    </row>
    <row r="26" spans="1:22" s="398" customFormat="1" ht="15.95" customHeight="1" x14ac:dyDescent="0.2">
      <c r="A26" s="393"/>
      <c r="B26" s="393" t="s">
        <v>890</v>
      </c>
      <c r="C26" s="401"/>
      <c r="D26" s="401"/>
      <c r="E26" s="401"/>
      <c r="F26" s="401"/>
    </row>
    <row r="27" spans="1:22" s="398" customFormat="1" ht="15.95" customHeight="1" x14ac:dyDescent="0.2">
      <c r="A27" s="393"/>
      <c r="B27" s="393" t="s">
        <v>866</v>
      </c>
      <c r="C27" s="401"/>
      <c r="D27" s="401"/>
      <c r="E27" s="401"/>
      <c r="F27" s="401"/>
    </row>
    <row r="28" spans="1:22" s="398" customFormat="1" ht="15.95" customHeight="1" x14ac:dyDescent="0.2">
      <c r="A28" s="393"/>
      <c r="B28" s="393"/>
      <c r="C28" s="401"/>
      <c r="D28" s="401"/>
      <c r="E28" s="401"/>
      <c r="F28" s="401"/>
    </row>
    <row r="29" spans="1:22" s="398" customFormat="1" ht="15.95" customHeight="1" x14ac:dyDescent="0.2">
      <c r="A29" s="393"/>
      <c r="B29" s="393"/>
      <c r="C29" s="401"/>
      <c r="D29" s="401"/>
      <c r="E29" s="401"/>
      <c r="F29" s="401"/>
    </row>
    <row r="30" spans="1:22" s="398" customFormat="1" ht="20.100000000000001" customHeight="1" x14ac:dyDescent="0.2">
      <c r="A30" s="393"/>
      <c r="B30" s="394" t="s">
        <v>114</v>
      </c>
      <c r="C30" s="395">
        <f>SUM(C22:C29)</f>
        <v>0</v>
      </c>
      <c r="D30" s="395">
        <f t="shared" ref="D30:F30" si="0">SUM(D22:D29)</f>
        <v>0</v>
      </c>
      <c r="E30" s="395">
        <f t="shared" si="0"/>
        <v>0</v>
      </c>
      <c r="F30" s="395">
        <f t="shared" si="0"/>
        <v>0</v>
      </c>
    </row>
    <row r="31" spans="1:22" ht="20.100000000000001" customHeight="1" x14ac:dyDescent="0.2">
      <c r="A31" s="402"/>
      <c r="B31" s="396"/>
      <c r="C31" s="397"/>
      <c r="D31" s="397"/>
      <c r="E31" s="397"/>
      <c r="F31" s="397"/>
    </row>
    <row r="32" spans="1:22" ht="20.100000000000001" customHeight="1" x14ac:dyDescent="0.2">
      <c r="A32" s="402"/>
      <c r="B32" s="396"/>
      <c r="C32" s="397"/>
      <c r="D32" s="397"/>
      <c r="E32" s="397"/>
      <c r="F32" s="397"/>
    </row>
    <row r="33" spans="1:22" ht="18" customHeight="1" x14ac:dyDescent="0.2">
      <c r="B33" s="400" t="s">
        <v>888</v>
      </c>
      <c r="C33" s="397"/>
      <c r="D33" s="397"/>
      <c r="E33" s="1020" t="s">
        <v>889</v>
      </c>
      <c r="F33" s="1020"/>
    </row>
    <row r="34" spans="1:22" ht="9.75" customHeight="1" x14ac:dyDescent="0.2">
      <c r="A34" s="402"/>
      <c r="B34" s="396"/>
      <c r="C34" s="397"/>
      <c r="D34" s="397"/>
      <c r="E34" s="397"/>
      <c r="F34" s="397"/>
    </row>
    <row r="35" spans="1:22" ht="20.100000000000001" customHeight="1" x14ac:dyDescent="0.25">
      <c r="A35" s="1021" t="s">
        <v>1156</v>
      </c>
      <c r="B35" s="1021"/>
      <c r="C35" s="1021"/>
      <c r="D35" s="1021"/>
      <c r="E35" s="397"/>
      <c r="F35" s="397"/>
    </row>
    <row r="36" spans="1:22" s="406" customFormat="1" ht="18" customHeight="1" x14ac:dyDescent="0.25">
      <c r="A36" s="1024" t="s">
        <v>137</v>
      </c>
      <c r="B36" s="1024" t="s">
        <v>893</v>
      </c>
      <c r="C36" s="1025" t="s">
        <v>1308</v>
      </c>
      <c r="D36" s="1026" t="s">
        <v>1289</v>
      </c>
      <c r="E36" s="1027"/>
      <c r="F36" s="1018" t="s">
        <v>1275</v>
      </c>
      <c r="G36" s="403"/>
      <c r="H36" s="403"/>
      <c r="I36" s="403"/>
      <c r="J36" s="404"/>
      <c r="K36" s="405"/>
      <c r="L36" s="405"/>
      <c r="M36" s="405"/>
      <c r="T36" s="407"/>
      <c r="U36" s="406" t="s">
        <v>1148</v>
      </c>
    </row>
    <row r="37" spans="1:22" s="408" customFormat="1" ht="25.5" x14ac:dyDescent="0.2">
      <c r="A37" s="1024"/>
      <c r="B37" s="1024"/>
      <c r="C37" s="1025"/>
      <c r="D37" s="346" t="s">
        <v>655</v>
      </c>
      <c r="E37" s="346" t="s">
        <v>656</v>
      </c>
      <c r="F37" s="1019"/>
      <c r="J37" s="409"/>
      <c r="K37" s="409"/>
      <c r="L37" s="409"/>
      <c r="M37" s="409"/>
      <c r="T37" s="410"/>
      <c r="U37" s="411"/>
      <c r="V37" s="410"/>
    </row>
    <row r="38" spans="1:22" ht="15" customHeight="1" x14ac:dyDescent="0.2">
      <c r="A38" s="393"/>
      <c r="B38" s="393"/>
      <c r="C38" s="401"/>
      <c r="D38" s="401"/>
      <c r="E38" s="401"/>
      <c r="F38" s="401"/>
    </row>
    <row r="39" spans="1:22" ht="15" customHeight="1" x14ac:dyDescent="0.2">
      <c r="A39" s="393"/>
      <c r="B39" s="393"/>
      <c r="C39" s="401"/>
      <c r="D39" s="401"/>
      <c r="E39" s="401"/>
      <c r="F39" s="401"/>
    </row>
    <row r="40" spans="1:22" ht="15" customHeight="1" x14ac:dyDescent="0.2">
      <c r="A40" s="393"/>
      <c r="B40" s="393"/>
      <c r="C40" s="401"/>
      <c r="D40" s="401"/>
      <c r="E40" s="401"/>
      <c r="F40" s="401"/>
    </row>
    <row r="41" spans="1:22" ht="15" customHeight="1" x14ac:dyDescent="0.2">
      <c r="A41" s="393"/>
      <c r="B41" s="393"/>
      <c r="C41" s="401"/>
      <c r="D41" s="401"/>
      <c r="E41" s="401"/>
      <c r="F41" s="401"/>
    </row>
    <row r="42" spans="1:22" ht="15" customHeight="1" x14ac:dyDescent="0.2">
      <c r="A42" s="393"/>
      <c r="B42" s="393"/>
      <c r="C42" s="401"/>
      <c r="D42" s="401"/>
      <c r="E42" s="401"/>
      <c r="F42" s="401"/>
    </row>
    <row r="43" spans="1:22" ht="15" customHeight="1" x14ac:dyDescent="0.2">
      <c r="A43" s="393"/>
      <c r="B43" s="393"/>
      <c r="C43" s="401"/>
      <c r="D43" s="401"/>
      <c r="E43" s="401"/>
      <c r="F43" s="401"/>
    </row>
    <row r="44" spans="1:22" s="414" customFormat="1" ht="20.100000000000001" customHeight="1" x14ac:dyDescent="0.2">
      <c r="A44" s="412"/>
      <c r="B44" s="394" t="s">
        <v>114</v>
      </c>
      <c r="C44" s="413">
        <f>SUM(C38:C43)</f>
        <v>0</v>
      </c>
      <c r="D44" s="413">
        <f t="shared" ref="D44:F44" si="1">SUM(D38:D43)</f>
        <v>0</v>
      </c>
      <c r="E44" s="413">
        <f t="shared" si="1"/>
        <v>0</v>
      </c>
      <c r="F44" s="413">
        <f t="shared" si="1"/>
        <v>0</v>
      </c>
    </row>
    <row r="45" spans="1:22" s="398" customFormat="1" ht="20.100000000000001" customHeight="1" x14ac:dyDescent="0.2">
      <c r="A45" s="402"/>
      <c r="B45" s="396"/>
      <c r="C45" s="397"/>
      <c r="D45" s="397"/>
      <c r="E45" s="397"/>
      <c r="F45" s="397"/>
    </row>
    <row r="46" spans="1:22" s="398" customFormat="1" ht="20.100000000000001" customHeight="1" x14ac:dyDescent="0.2">
      <c r="A46" s="402"/>
      <c r="B46" s="396"/>
      <c r="C46" s="397"/>
      <c r="D46" s="397"/>
      <c r="E46" s="397"/>
      <c r="F46" s="397"/>
    </row>
    <row r="47" spans="1:22" ht="18" customHeight="1" x14ac:dyDescent="0.2">
      <c r="B47" s="400" t="s">
        <v>891</v>
      </c>
      <c r="C47" s="397"/>
      <c r="D47" s="397"/>
      <c r="E47" s="1020" t="s">
        <v>889</v>
      </c>
      <c r="F47" s="1020"/>
    </row>
    <row r="48" spans="1:22" s="398" customFormat="1" ht="9" customHeight="1" x14ac:dyDescent="0.2">
      <c r="A48" s="402"/>
      <c r="B48" s="396"/>
      <c r="C48" s="397"/>
      <c r="D48" s="397"/>
      <c r="E48" s="397"/>
      <c r="F48" s="397"/>
    </row>
    <row r="49" spans="1:22" s="398" customFormat="1" ht="20.100000000000001" customHeight="1" x14ac:dyDescent="0.25">
      <c r="A49" s="1021" t="s">
        <v>1157</v>
      </c>
      <c r="B49" s="1021"/>
      <c r="C49" s="1021"/>
      <c r="D49" s="1021"/>
      <c r="E49" s="397"/>
      <c r="F49" s="397"/>
    </row>
    <row r="50" spans="1:22" s="406" customFormat="1" ht="18" customHeight="1" x14ac:dyDescent="0.25">
      <c r="A50" s="1024" t="s">
        <v>137</v>
      </c>
      <c r="B50" s="1024" t="s">
        <v>893</v>
      </c>
      <c r="C50" s="1025" t="s">
        <v>1308</v>
      </c>
      <c r="D50" s="1026" t="s">
        <v>1289</v>
      </c>
      <c r="E50" s="1027"/>
      <c r="F50" s="1018" t="s">
        <v>1275</v>
      </c>
      <c r="G50" s="403"/>
      <c r="H50" s="403"/>
      <c r="I50" s="403"/>
      <c r="J50" s="404"/>
      <c r="K50" s="405"/>
      <c r="L50" s="405"/>
      <c r="M50" s="405"/>
      <c r="T50" s="407"/>
      <c r="U50" s="406" t="s">
        <v>1148</v>
      </c>
    </row>
    <row r="51" spans="1:22" s="408" customFormat="1" ht="24" customHeight="1" x14ac:dyDescent="0.2">
      <c r="A51" s="1024"/>
      <c r="B51" s="1024"/>
      <c r="C51" s="1025"/>
      <c r="D51" s="346" t="s">
        <v>655</v>
      </c>
      <c r="E51" s="346" t="s">
        <v>656</v>
      </c>
      <c r="F51" s="1019"/>
      <c r="J51" s="409"/>
      <c r="K51" s="409"/>
      <c r="L51" s="409"/>
      <c r="M51" s="409"/>
      <c r="T51" s="410"/>
      <c r="U51" s="411"/>
      <c r="V51" s="410"/>
    </row>
    <row r="52" spans="1:22" ht="15" customHeight="1" x14ac:dyDescent="0.2">
      <c r="A52" s="393"/>
      <c r="B52" s="393"/>
      <c r="C52" s="401"/>
      <c r="D52" s="401"/>
      <c r="E52" s="401"/>
      <c r="F52" s="401"/>
    </row>
    <row r="53" spans="1:22" ht="15" customHeight="1" x14ac:dyDescent="0.2">
      <c r="A53" s="393"/>
      <c r="B53" s="393"/>
      <c r="C53" s="401"/>
      <c r="D53" s="401"/>
      <c r="E53" s="401"/>
      <c r="F53" s="401"/>
    </row>
    <row r="54" spans="1:22" ht="15" customHeight="1" x14ac:dyDescent="0.2">
      <c r="A54" s="393"/>
      <c r="B54" s="393"/>
      <c r="C54" s="401"/>
      <c r="D54" s="401"/>
      <c r="E54" s="401"/>
      <c r="F54" s="401"/>
    </row>
    <row r="55" spans="1:22" ht="15" customHeight="1" x14ac:dyDescent="0.2">
      <c r="A55" s="393"/>
      <c r="B55" s="393"/>
      <c r="C55" s="401"/>
      <c r="D55" s="401"/>
      <c r="E55" s="401"/>
      <c r="F55" s="401"/>
    </row>
    <row r="56" spans="1:22" ht="15" customHeight="1" x14ac:dyDescent="0.2">
      <c r="A56" s="393"/>
      <c r="B56" s="393"/>
      <c r="C56" s="401"/>
      <c r="D56" s="401"/>
      <c r="E56" s="401"/>
      <c r="F56" s="401"/>
    </row>
    <row r="57" spans="1:22" ht="15" customHeight="1" x14ac:dyDescent="0.2">
      <c r="A57" s="393"/>
      <c r="B57" s="393"/>
      <c r="C57" s="401"/>
      <c r="D57" s="401"/>
      <c r="E57" s="401"/>
      <c r="F57" s="401"/>
    </row>
    <row r="58" spans="1:22" s="414" customFormat="1" ht="20.100000000000001" customHeight="1" x14ac:dyDescent="0.2">
      <c r="A58" s="412"/>
      <c r="B58" s="394" t="s">
        <v>114</v>
      </c>
      <c r="C58" s="413">
        <f>SUM(C52:C57)</f>
        <v>0</v>
      </c>
      <c r="D58" s="413">
        <f t="shared" ref="D58:F58" si="2">SUM(D52:D57)</f>
        <v>0</v>
      </c>
      <c r="E58" s="413">
        <f t="shared" si="2"/>
        <v>0</v>
      </c>
      <c r="F58" s="413">
        <f t="shared" si="2"/>
        <v>0</v>
      </c>
    </row>
    <row r="59" spans="1:22" ht="21.95" customHeight="1" x14ac:dyDescent="0.2"/>
    <row r="60" spans="1:22" ht="2.25" customHeight="1" x14ac:dyDescent="0.2"/>
    <row r="61" spans="1:22" ht="18" customHeight="1" x14ac:dyDescent="0.2">
      <c r="B61" s="400" t="s">
        <v>892</v>
      </c>
      <c r="C61" s="397"/>
      <c r="D61" s="397"/>
    </row>
    <row r="62" spans="1:22" s="398" customFormat="1" ht="20.100000000000001" customHeight="1" x14ac:dyDescent="0.25">
      <c r="A62" s="1021" t="s">
        <v>1158</v>
      </c>
      <c r="B62" s="1021"/>
      <c r="C62" s="1021"/>
      <c r="D62" s="1021"/>
      <c r="E62" s="1022" t="s">
        <v>1159</v>
      </c>
      <c r="F62" s="1023"/>
    </row>
    <row r="63" spans="1:22" x14ac:dyDescent="0.2">
      <c r="B63" s="132" t="s">
        <v>1160</v>
      </c>
      <c r="E63" s="479"/>
      <c r="F63" s="479"/>
    </row>
    <row r="64" spans="1:22" x14ac:dyDescent="0.2">
      <c r="B64" s="132" t="s">
        <v>1161</v>
      </c>
      <c r="E64" s="479"/>
      <c r="F64" s="479"/>
    </row>
    <row r="66" spans="5:6" ht="15" x14ac:dyDescent="0.2">
      <c r="E66" s="1028" t="s">
        <v>889</v>
      </c>
      <c r="F66" s="1029"/>
    </row>
  </sheetData>
  <mergeCells count="32">
    <mergeCell ref="E66:F66"/>
    <mergeCell ref="A2:F2"/>
    <mergeCell ref="A35:D35"/>
    <mergeCell ref="E33:F33"/>
    <mergeCell ref="A36:A37"/>
    <mergeCell ref="B36:B37"/>
    <mergeCell ref="C36:C37"/>
    <mergeCell ref="D36:E36"/>
    <mergeCell ref="F36:F37"/>
    <mergeCell ref="A4:F4"/>
    <mergeCell ref="A20:A21"/>
    <mergeCell ref="B20:B21"/>
    <mergeCell ref="C20:C21"/>
    <mergeCell ref="D20:E20"/>
    <mergeCell ref="F20:F21"/>
    <mergeCell ref="A18:D18"/>
    <mergeCell ref="F8:F9"/>
    <mergeCell ref="E17:F17"/>
    <mergeCell ref="A62:D62"/>
    <mergeCell ref="E62:F62"/>
    <mergeCell ref="A6:D6"/>
    <mergeCell ref="A8:A9"/>
    <mergeCell ref="B8:B9"/>
    <mergeCell ref="C8:C9"/>
    <mergeCell ref="D8:E8"/>
    <mergeCell ref="F50:F51"/>
    <mergeCell ref="E47:F47"/>
    <mergeCell ref="A49:D49"/>
    <mergeCell ref="A50:A51"/>
    <mergeCell ref="B50:B51"/>
    <mergeCell ref="C50:C51"/>
    <mergeCell ref="D50:E50"/>
  </mergeCells>
  <printOptions horizontalCentered="1"/>
  <pageMargins left="0.45" right="0.5" top="0.84" bottom="0.25" header="0.25" footer="0"/>
  <pageSetup paperSize="9" scale="85" orientation="portrait" r:id="rId1"/>
  <rowBreaks count="1" manualBreakCount="1">
    <brk id="47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Drop Down 1">
              <controlPr defaultSize="0" autoLine="0" autoPict="0">
                <anchor moveWithCells="1">
                  <from>
                    <xdr:col>1</xdr:col>
                    <xdr:colOff>1876425</xdr:colOff>
                    <xdr:row>18</xdr:row>
                    <xdr:rowOff>0</xdr:rowOff>
                  </from>
                  <to>
                    <xdr:col>1</xdr:col>
                    <xdr:colOff>1876425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Drop Down 2">
              <controlPr defaultSize="0" autoLine="0" autoPict="0">
                <anchor moveWithCells="1">
                  <from>
                    <xdr:col>1</xdr:col>
                    <xdr:colOff>1876425</xdr:colOff>
                    <xdr:row>1</xdr:row>
                    <xdr:rowOff>161925</xdr:rowOff>
                  </from>
                  <to>
                    <xdr:col>1</xdr:col>
                    <xdr:colOff>1876425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Drop Down 3">
              <controlPr defaultSize="0" autoLine="0" autoPict="0">
                <anchor moveWithCells="1">
                  <from>
                    <xdr:col>1</xdr:col>
                    <xdr:colOff>1876425</xdr:colOff>
                    <xdr:row>6</xdr:row>
                    <xdr:rowOff>0</xdr:rowOff>
                  </from>
                  <to>
                    <xdr:col>1</xdr:col>
                    <xdr:colOff>1876425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</sheetPr>
  <dimension ref="A1:S45"/>
  <sheetViews>
    <sheetView view="pageBreakPreview" zoomScaleNormal="100" zoomScaleSheetLayoutView="100" workbookViewId="0">
      <selection activeCell="K6" sqref="K6"/>
    </sheetView>
  </sheetViews>
  <sheetFormatPr defaultColWidth="9.140625" defaultRowHeight="14.25" x14ac:dyDescent="0.2"/>
  <cols>
    <col min="1" max="1" width="27" style="132" customWidth="1"/>
    <col min="2" max="5" width="13.7109375" style="132" customWidth="1"/>
    <col min="6" max="6" width="23.28515625" style="132" customWidth="1"/>
    <col min="7" max="7" width="6.85546875" style="132" customWidth="1"/>
    <col min="8" max="8" width="6.42578125" style="132" customWidth="1"/>
    <col min="9" max="10" width="6.85546875" style="132" customWidth="1"/>
    <col min="11" max="11" width="13.7109375" style="132" bestFit="1" customWidth="1"/>
    <col min="12" max="12" width="6.85546875" style="132" customWidth="1"/>
    <col min="13" max="16384" width="9.140625" style="132"/>
  </cols>
  <sheetData>
    <row r="1" spans="1:19" s="122" customFormat="1" ht="15.75" customHeight="1" x14ac:dyDescent="0.25">
      <c r="A1" s="632"/>
      <c r="B1" s="633"/>
      <c r="C1" s="633"/>
      <c r="D1" s="633"/>
      <c r="E1" s="633"/>
      <c r="F1" s="418" t="s">
        <v>1174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19" s="632" customFormat="1" ht="25.5" customHeight="1" x14ac:dyDescent="0.25">
      <c r="A2" s="484" t="s">
        <v>1168</v>
      </c>
      <c r="B2" s="484"/>
      <c r="C2" s="484"/>
      <c r="D2" s="484"/>
      <c r="E2" s="484"/>
      <c r="F2" s="484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s="632" customFormat="1" ht="25.5" customHeight="1" x14ac:dyDescent="0.25">
      <c r="A3" s="484"/>
      <c r="B3" s="484"/>
      <c r="C3" s="484"/>
      <c r="D3" s="484"/>
      <c r="E3" s="484"/>
      <c r="F3" s="484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</row>
    <row r="4" spans="1:19" s="632" customFormat="1" ht="33" customHeight="1" x14ac:dyDescent="0.25">
      <c r="A4" s="1032" t="s">
        <v>1167</v>
      </c>
      <c r="B4" s="1032"/>
      <c r="C4" s="1032"/>
      <c r="D4" s="1032"/>
      <c r="E4" s="1032"/>
      <c r="F4" s="1032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</row>
    <row r="5" spans="1:19" s="122" customFormat="1" ht="16.5" customHeight="1" x14ac:dyDescent="0.25">
      <c r="A5" s="1033" t="s">
        <v>1173</v>
      </c>
      <c r="B5" s="1033"/>
      <c r="C5" s="1033"/>
      <c r="D5" s="1033"/>
      <c r="E5" s="1033"/>
      <c r="F5" s="103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</row>
    <row r="6" spans="1:19" s="122" customFormat="1" ht="16.5" customHeight="1" x14ac:dyDescent="0.25">
      <c r="A6" s="1031"/>
      <c r="B6" s="1031"/>
      <c r="C6" s="1031"/>
      <c r="D6" s="1031"/>
      <c r="E6" s="1031"/>
      <c r="F6" s="1031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</row>
    <row r="7" spans="1:19" s="122" customFormat="1" ht="10.5" customHeight="1" x14ac:dyDescent="0.25">
      <c r="A7" s="399"/>
      <c r="B7" s="399"/>
      <c r="C7" s="399"/>
      <c r="D7" s="399"/>
      <c r="E7" s="399"/>
      <c r="F7" s="399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</row>
    <row r="8" spans="1:19" s="122" customFormat="1" ht="20.25" customHeight="1" x14ac:dyDescent="0.25">
      <c r="A8" s="1036" t="s">
        <v>92</v>
      </c>
      <c r="B8" s="1034" t="s">
        <v>1308</v>
      </c>
      <c r="C8" s="1034" t="s">
        <v>1289</v>
      </c>
      <c r="D8" s="1034"/>
      <c r="E8" s="1034" t="s">
        <v>1275</v>
      </c>
      <c r="F8" s="1035" t="s">
        <v>1171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</row>
    <row r="9" spans="1:19" s="122" customFormat="1" ht="59.25" customHeight="1" x14ac:dyDescent="0.25">
      <c r="A9" s="1036"/>
      <c r="B9" s="1034"/>
      <c r="C9" s="530" t="s">
        <v>655</v>
      </c>
      <c r="D9" s="530" t="s">
        <v>656</v>
      </c>
      <c r="E9" s="1034"/>
      <c r="F9" s="1035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spans="1:19" s="122" customFormat="1" ht="16.5" customHeight="1" x14ac:dyDescent="0.25">
      <c r="A10" s="487" t="s">
        <v>1169</v>
      </c>
      <c r="B10" s="488">
        <f>SUM(B11:B22)</f>
        <v>0</v>
      </c>
      <c r="C10" s="488">
        <f t="shared" ref="C10:E10" si="0">SUM(C11:C22)</f>
        <v>0</v>
      </c>
      <c r="D10" s="488">
        <f t="shared" si="0"/>
        <v>0</v>
      </c>
      <c r="E10" s="488">
        <f t="shared" si="0"/>
        <v>0</v>
      </c>
      <c r="F10" s="488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  <row r="11" spans="1:19" s="122" customFormat="1" ht="16.5" customHeight="1" x14ac:dyDescent="0.25">
      <c r="A11" s="485"/>
      <c r="B11" s="486"/>
      <c r="C11" s="486"/>
      <c r="D11" s="486"/>
      <c r="E11" s="486"/>
      <c r="F11" s="486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</row>
    <row r="12" spans="1:19" s="122" customFormat="1" ht="16.5" customHeight="1" x14ac:dyDescent="0.25">
      <c r="A12" s="485"/>
      <c r="B12" s="486"/>
      <c r="C12" s="486"/>
      <c r="D12" s="486"/>
      <c r="E12" s="486"/>
      <c r="F12" s="486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  <row r="13" spans="1:19" s="122" customFormat="1" ht="16.5" customHeight="1" x14ac:dyDescent="0.25">
      <c r="A13" s="485"/>
      <c r="B13" s="486"/>
      <c r="C13" s="486"/>
      <c r="D13" s="486"/>
      <c r="E13" s="486"/>
      <c r="F13" s="486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spans="1:19" s="122" customFormat="1" ht="16.5" customHeight="1" x14ac:dyDescent="0.25">
      <c r="A14" s="485"/>
      <c r="B14" s="486"/>
      <c r="C14" s="486"/>
      <c r="D14" s="486"/>
      <c r="E14" s="486"/>
      <c r="F14" s="486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spans="1:19" s="122" customFormat="1" ht="16.5" customHeight="1" x14ac:dyDescent="0.25">
      <c r="A15" s="485"/>
      <c r="B15" s="486"/>
      <c r="C15" s="486"/>
      <c r="D15" s="486"/>
      <c r="E15" s="486"/>
      <c r="F15" s="486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19" s="122" customFormat="1" ht="16.5" customHeight="1" x14ac:dyDescent="0.25">
      <c r="A16" s="485"/>
      <c r="B16" s="486"/>
      <c r="C16" s="486"/>
      <c r="D16" s="486"/>
      <c r="E16" s="486"/>
      <c r="F16" s="486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</row>
    <row r="17" spans="1:19" s="122" customFormat="1" ht="16.5" customHeight="1" x14ac:dyDescent="0.25">
      <c r="A17" s="485"/>
      <c r="B17" s="486"/>
      <c r="C17" s="486"/>
      <c r="D17" s="486"/>
      <c r="E17" s="486"/>
      <c r="F17" s="486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</row>
    <row r="18" spans="1:19" s="122" customFormat="1" ht="16.5" customHeight="1" x14ac:dyDescent="0.25">
      <c r="A18" s="485"/>
      <c r="B18" s="486"/>
      <c r="C18" s="486"/>
      <c r="D18" s="486"/>
      <c r="E18" s="486"/>
      <c r="F18" s="486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</row>
    <row r="19" spans="1:19" s="122" customFormat="1" ht="16.5" customHeight="1" x14ac:dyDescent="0.25">
      <c r="A19" s="485"/>
      <c r="B19" s="486"/>
      <c r="C19" s="486"/>
      <c r="D19" s="486"/>
      <c r="E19" s="486"/>
      <c r="F19" s="486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</row>
    <row r="20" spans="1:19" s="122" customFormat="1" ht="16.5" customHeight="1" x14ac:dyDescent="0.25">
      <c r="A20" s="485"/>
      <c r="B20" s="486"/>
      <c r="C20" s="486"/>
      <c r="D20" s="486"/>
      <c r="E20" s="486"/>
      <c r="F20" s="486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</row>
    <row r="21" spans="1:19" s="122" customFormat="1" ht="16.5" customHeight="1" x14ac:dyDescent="0.25">
      <c r="A21" s="485"/>
      <c r="B21" s="486"/>
      <c r="C21" s="486"/>
      <c r="D21" s="486"/>
      <c r="E21" s="486"/>
      <c r="F21" s="486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</row>
    <row r="22" spans="1:19" s="122" customFormat="1" ht="16.5" customHeight="1" x14ac:dyDescent="0.25">
      <c r="A22" s="485"/>
      <c r="B22" s="486"/>
      <c r="C22" s="486"/>
      <c r="D22" s="486"/>
      <c r="E22" s="486"/>
      <c r="F22" s="486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</row>
    <row r="23" spans="1:19" s="122" customFormat="1" ht="16.5" customHeight="1" x14ac:dyDescent="0.25">
      <c r="A23" s="487" t="s">
        <v>1170</v>
      </c>
      <c r="B23" s="488">
        <f>SUM(B24:B36)</f>
        <v>0</v>
      </c>
      <c r="C23" s="488">
        <f t="shared" ref="C23:E23" si="1">SUM(C24:C36)</f>
        <v>0</v>
      </c>
      <c r="D23" s="488">
        <f t="shared" si="1"/>
        <v>0</v>
      </c>
      <c r="E23" s="488">
        <f t="shared" si="1"/>
        <v>0</v>
      </c>
      <c r="F23" s="489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</row>
    <row r="24" spans="1:19" s="122" customFormat="1" ht="16.5" customHeight="1" x14ac:dyDescent="0.25">
      <c r="A24" s="486"/>
      <c r="B24" s="486"/>
      <c r="C24" s="486"/>
      <c r="D24" s="486"/>
      <c r="E24" s="486"/>
      <c r="F24" s="486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</row>
    <row r="25" spans="1:19" s="122" customFormat="1" ht="16.5" customHeight="1" x14ac:dyDescent="0.25">
      <c r="A25" s="486"/>
      <c r="B25" s="486"/>
      <c r="C25" s="486"/>
      <c r="D25" s="486"/>
      <c r="E25" s="486"/>
      <c r="F25" s="486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</row>
    <row r="26" spans="1:19" s="122" customFormat="1" ht="16.5" customHeight="1" x14ac:dyDescent="0.25">
      <c r="A26" s="486"/>
      <c r="B26" s="486"/>
      <c r="C26" s="486"/>
      <c r="D26" s="486"/>
      <c r="E26" s="486"/>
      <c r="F26" s="486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</row>
    <row r="27" spans="1:19" s="122" customFormat="1" ht="16.5" customHeight="1" x14ac:dyDescent="0.25">
      <c r="A27" s="486"/>
      <c r="B27" s="486"/>
      <c r="C27" s="486"/>
      <c r="D27" s="486"/>
      <c r="E27" s="486"/>
      <c r="F27" s="486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</row>
    <row r="28" spans="1:19" s="122" customFormat="1" ht="16.5" customHeight="1" x14ac:dyDescent="0.25">
      <c r="A28" s="486"/>
      <c r="B28" s="486"/>
      <c r="C28" s="486"/>
      <c r="D28" s="486"/>
      <c r="E28" s="486"/>
      <c r="F28" s="486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</row>
    <row r="29" spans="1:19" s="122" customFormat="1" ht="16.5" customHeight="1" x14ac:dyDescent="0.25">
      <c r="A29" s="486"/>
      <c r="B29" s="486"/>
      <c r="C29" s="486"/>
      <c r="D29" s="486"/>
      <c r="E29" s="486"/>
      <c r="F29" s="486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</row>
    <row r="30" spans="1:19" s="122" customFormat="1" ht="16.5" customHeight="1" x14ac:dyDescent="0.25">
      <c r="A30" s="486"/>
      <c r="B30" s="486"/>
      <c r="C30" s="486"/>
      <c r="D30" s="486"/>
      <c r="E30" s="486"/>
      <c r="F30" s="486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</row>
    <row r="31" spans="1:19" s="122" customFormat="1" ht="16.5" customHeight="1" x14ac:dyDescent="0.25">
      <c r="A31" s="486"/>
      <c r="B31" s="486"/>
      <c r="C31" s="486"/>
      <c r="D31" s="486"/>
      <c r="E31" s="486"/>
      <c r="F31" s="486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</row>
    <row r="32" spans="1:19" s="122" customFormat="1" ht="16.5" customHeight="1" x14ac:dyDescent="0.25">
      <c r="A32" s="486"/>
      <c r="B32" s="486"/>
      <c r="C32" s="486"/>
      <c r="D32" s="486"/>
      <c r="E32" s="486"/>
      <c r="F32" s="486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spans="1:19" s="122" customFormat="1" ht="16.5" customHeight="1" x14ac:dyDescent="0.25">
      <c r="A33" s="486"/>
      <c r="B33" s="486"/>
      <c r="C33" s="486"/>
      <c r="D33" s="486"/>
      <c r="E33" s="486"/>
      <c r="F33" s="486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spans="1:19" s="122" customFormat="1" ht="16.5" customHeight="1" x14ac:dyDescent="0.25">
      <c r="A34" s="486"/>
      <c r="B34" s="486"/>
      <c r="C34" s="486"/>
      <c r="D34" s="486"/>
      <c r="E34" s="486"/>
      <c r="F34" s="486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</row>
    <row r="35" spans="1:19" s="122" customFormat="1" ht="16.5" customHeight="1" x14ac:dyDescent="0.25">
      <c r="A35" s="486"/>
      <c r="B35" s="486"/>
      <c r="C35" s="486"/>
      <c r="D35" s="486"/>
      <c r="E35" s="486"/>
      <c r="F35" s="486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</row>
    <row r="36" spans="1:19" s="122" customFormat="1" ht="16.5" customHeight="1" x14ac:dyDescent="0.25">
      <c r="A36" s="486"/>
      <c r="B36" s="486"/>
      <c r="C36" s="486"/>
      <c r="D36" s="486"/>
      <c r="E36" s="486"/>
      <c r="F36" s="486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</row>
    <row r="37" spans="1:19" s="122" customFormat="1" ht="16.5" customHeight="1" x14ac:dyDescent="0.25">
      <c r="A37" s="490" t="s">
        <v>1172</v>
      </c>
      <c r="B37" s="399"/>
      <c r="C37" s="399"/>
      <c r="D37" s="399"/>
      <c r="E37" s="399"/>
      <c r="F37" s="399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</row>
    <row r="38" spans="1:19" s="122" customFormat="1" ht="10.5" customHeight="1" x14ac:dyDescent="0.25">
      <c r="A38" s="490"/>
      <c r="B38" s="399"/>
      <c r="C38" s="399"/>
      <c r="D38" s="399"/>
      <c r="E38" s="399"/>
      <c r="F38" s="399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</row>
    <row r="39" spans="1:19" s="122" customFormat="1" ht="10.5" customHeight="1" x14ac:dyDescent="0.25">
      <c r="A39" s="490"/>
      <c r="B39" s="399"/>
      <c r="C39" s="399"/>
      <c r="D39" s="399"/>
      <c r="E39" s="399"/>
      <c r="F39" s="399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</row>
    <row r="41" spans="1:19" ht="15" x14ac:dyDescent="0.2">
      <c r="D41" s="1028" t="s">
        <v>889</v>
      </c>
      <c r="E41" s="1028"/>
      <c r="F41" s="1029"/>
    </row>
    <row r="45" spans="1:19" x14ac:dyDescent="0.2">
      <c r="C45" s="398"/>
    </row>
  </sheetData>
  <mergeCells count="9">
    <mergeCell ref="A4:F4"/>
    <mergeCell ref="A5:F5"/>
    <mergeCell ref="D41:F41"/>
    <mergeCell ref="A6:F6"/>
    <mergeCell ref="B8:B9"/>
    <mergeCell ref="C8:D8"/>
    <mergeCell ref="E8:E9"/>
    <mergeCell ref="F8:F9"/>
    <mergeCell ref="A8:A9"/>
  </mergeCells>
  <printOptions horizontalCentered="1"/>
  <pageMargins left="0.45" right="0.5" top="0.84" bottom="0.25" header="0.25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161925</xdr:rowOff>
                  </from>
                  <to>
                    <xdr:col>1</xdr:col>
                    <xdr:colOff>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FA46"/>
  <sheetViews>
    <sheetView view="pageBreakPreview" zoomScaleNormal="60" zoomScaleSheetLayoutView="100" workbookViewId="0">
      <selection activeCell="P11" sqref="P11"/>
    </sheetView>
  </sheetViews>
  <sheetFormatPr defaultRowHeight="14.25" x14ac:dyDescent="0.2"/>
  <cols>
    <col min="1" max="1" width="19.7109375" style="142" customWidth="1"/>
    <col min="2" max="2" width="6.42578125" style="141" bestFit="1" customWidth="1"/>
    <col min="3" max="3" width="10" style="1" customWidth="1"/>
    <col min="4" max="8" width="7.28515625" style="1" customWidth="1"/>
    <col min="9" max="9" width="11.7109375" style="1" customWidth="1"/>
    <col min="10" max="10" width="7.28515625" style="1" customWidth="1"/>
    <col min="11" max="11" width="11.7109375" style="1" customWidth="1"/>
    <col min="12" max="15" width="9.140625" style="1"/>
    <col min="16" max="16" width="12.7109375" style="1" bestFit="1" customWidth="1"/>
    <col min="17" max="244" width="9.140625" style="1"/>
    <col min="245" max="245" width="33.85546875" style="1" bestFit="1" customWidth="1"/>
    <col min="246" max="246" width="6.42578125" style="1" bestFit="1" customWidth="1"/>
    <col min="247" max="247" width="10.85546875" style="1" bestFit="1" customWidth="1"/>
    <col min="248" max="251" width="7" style="1" customWidth="1"/>
    <col min="252" max="252" width="6.85546875" style="1" customWidth="1"/>
    <col min="253" max="253" width="10.42578125" style="1" customWidth="1"/>
    <col min="254" max="254" width="7.42578125" style="1" bestFit="1" customWidth="1"/>
    <col min="255" max="255" width="10.42578125" style="1" customWidth="1"/>
    <col min="256" max="256" width="10.85546875" style="1" bestFit="1" customWidth="1"/>
    <col min="257" max="260" width="7" style="1" customWidth="1"/>
    <col min="261" max="261" width="6" style="1" bestFit="1" customWidth="1"/>
    <col min="262" max="262" width="10.42578125" style="1" customWidth="1"/>
    <col min="263" max="263" width="7.42578125" style="1" bestFit="1" customWidth="1"/>
    <col min="264" max="264" width="10.42578125" style="1" customWidth="1"/>
    <col min="265" max="265" width="12" style="1" customWidth="1"/>
    <col min="266" max="266" width="8.85546875" style="1" customWidth="1"/>
    <col min="267" max="267" width="14" style="1" customWidth="1"/>
    <col min="268" max="500" width="9.140625" style="1"/>
    <col min="501" max="501" width="33.85546875" style="1" bestFit="1" customWidth="1"/>
    <col min="502" max="502" width="6.42578125" style="1" bestFit="1" customWidth="1"/>
    <col min="503" max="503" width="10.85546875" style="1" bestFit="1" customWidth="1"/>
    <col min="504" max="507" width="7" style="1" customWidth="1"/>
    <col min="508" max="508" width="6.85546875" style="1" customWidth="1"/>
    <col min="509" max="509" width="10.42578125" style="1" customWidth="1"/>
    <col min="510" max="510" width="7.42578125" style="1" bestFit="1" customWidth="1"/>
    <col min="511" max="511" width="10.42578125" style="1" customWidth="1"/>
    <col min="512" max="512" width="10.85546875" style="1" bestFit="1" customWidth="1"/>
    <col min="513" max="516" width="7" style="1" customWidth="1"/>
    <col min="517" max="517" width="6" style="1" bestFit="1" customWidth="1"/>
    <col min="518" max="518" width="10.42578125" style="1" customWidth="1"/>
    <col min="519" max="519" width="7.42578125" style="1" bestFit="1" customWidth="1"/>
    <col min="520" max="520" width="10.42578125" style="1" customWidth="1"/>
    <col min="521" max="521" width="12" style="1" customWidth="1"/>
    <col min="522" max="522" width="8.85546875" style="1" customWidth="1"/>
    <col min="523" max="523" width="14" style="1" customWidth="1"/>
    <col min="524" max="756" width="9.140625" style="1"/>
    <col min="757" max="757" width="33.85546875" style="1" bestFit="1" customWidth="1"/>
    <col min="758" max="758" width="6.42578125" style="1" bestFit="1" customWidth="1"/>
    <col min="759" max="759" width="10.85546875" style="1" bestFit="1" customWidth="1"/>
    <col min="760" max="763" width="7" style="1" customWidth="1"/>
    <col min="764" max="764" width="6.85546875" style="1" customWidth="1"/>
    <col min="765" max="765" width="10.42578125" style="1" customWidth="1"/>
    <col min="766" max="766" width="7.42578125" style="1" bestFit="1" customWidth="1"/>
    <col min="767" max="767" width="10.42578125" style="1" customWidth="1"/>
    <col min="768" max="768" width="10.85546875" style="1" bestFit="1" customWidth="1"/>
    <col min="769" max="772" width="7" style="1" customWidth="1"/>
    <col min="773" max="773" width="6" style="1" bestFit="1" customWidth="1"/>
    <col min="774" max="774" width="10.42578125" style="1" customWidth="1"/>
    <col min="775" max="775" width="7.42578125" style="1" bestFit="1" customWidth="1"/>
    <col min="776" max="776" width="10.42578125" style="1" customWidth="1"/>
    <col min="777" max="777" width="12" style="1" customWidth="1"/>
    <col min="778" max="778" width="8.85546875" style="1" customWidth="1"/>
    <col min="779" max="779" width="14" style="1" customWidth="1"/>
    <col min="780" max="1012" width="9.140625" style="1"/>
    <col min="1013" max="1013" width="33.85546875" style="1" bestFit="1" customWidth="1"/>
    <col min="1014" max="1014" width="6.42578125" style="1" bestFit="1" customWidth="1"/>
    <col min="1015" max="1015" width="10.85546875" style="1" bestFit="1" customWidth="1"/>
    <col min="1016" max="1019" width="7" style="1" customWidth="1"/>
    <col min="1020" max="1020" width="6.85546875" style="1" customWidth="1"/>
    <col min="1021" max="1021" width="10.42578125" style="1" customWidth="1"/>
    <col min="1022" max="1022" width="7.42578125" style="1" bestFit="1" customWidth="1"/>
    <col min="1023" max="1023" width="10.42578125" style="1" customWidth="1"/>
    <col min="1024" max="1024" width="10.85546875" style="1" bestFit="1" customWidth="1"/>
    <col min="1025" max="1028" width="7" style="1" customWidth="1"/>
    <col min="1029" max="1029" width="6" style="1" bestFit="1" customWidth="1"/>
    <col min="1030" max="1030" width="10.42578125" style="1" customWidth="1"/>
    <col min="1031" max="1031" width="7.42578125" style="1" bestFit="1" customWidth="1"/>
    <col min="1032" max="1032" width="10.42578125" style="1" customWidth="1"/>
    <col min="1033" max="1033" width="12" style="1" customWidth="1"/>
    <col min="1034" max="1034" width="8.85546875" style="1" customWidth="1"/>
    <col min="1035" max="1035" width="14" style="1" customWidth="1"/>
    <col min="1036" max="1268" width="9.140625" style="1"/>
    <col min="1269" max="1269" width="33.85546875" style="1" bestFit="1" customWidth="1"/>
    <col min="1270" max="1270" width="6.42578125" style="1" bestFit="1" customWidth="1"/>
    <col min="1271" max="1271" width="10.85546875" style="1" bestFit="1" customWidth="1"/>
    <col min="1272" max="1275" width="7" style="1" customWidth="1"/>
    <col min="1276" max="1276" width="6.85546875" style="1" customWidth="1"/>
    <col min="1277" max="1277" width="10.42578125" style="1" customWidth="1"/>
    <col min="1278" max="1278" width="7.42578125" style="1" bestFit="1" customWidth="1"/>
    <col min="1279" max="1279" width="10.42578125" style="1" customWidth="1"/>
    <col min="1280" max="1280" width="10.85546875" style="1" bestFit="1" customWidth="1"/>
    <col min="1281" max="1284" width="7" style="1" customWidth="1"/>
    <col min="1285" max="1285" width="6" style="1" bestFit="1" customWidth="1"/>
    <col min="1286" max="1286" width="10.42578125" style="1" customWidth="1"/>
    <col min="1287" max="1287" width="7.42578125" style="1" bestFit="1" customWidth="1"/>
    <col min="1288" max="1288" width="10.42578125" style="1" customWidth="1"/>
    <col min="1289" max="1289" width="12" style="1" customWidth="1"/>
    <col min="1290" max="1290" width="8.85546875" style="1" customWidth="1"/>
    <col min="1291" max="1291" width="14" style="1" customWidth="1"/>
    <col min="1292" max="1524" width="9.140625" style="1"/>
    <col min="1525" max="1525" width="33.85546875" style="1" bestFit="1" customWidth="1"/>
    <col min="1526" max="1526" width="6.42578125" style="1" bestFit="1" customWidth="1"/>
    <col min="1527" max="1527" width="10.85546875" style="1" bestFit="1" customWidth="1"/>
    <col min="1528" max="1531" width="7" style="1" customWidth="1"/>
    <col min="1532" max="1532" width="6.85546875" style="1" customWidth="1"/>
    <col min="1533" max="1533" width="10.42578125" style="1" customWidth="1"/>
    <col min="1534" max="1534" width="7.42578125" style="1" bestFit="1" customWidth="1"/>
    <col min="1535" max="1535" width="10.42578125" style="1" customWidth="1"/>
    <col min="1536" max="1536" width="10.85546875" style="1" bestFit="1" customWidth="1"/>
    <col min="1537" max="1540" width="7" style="1" customWidth="1"/>
    <col min="1541" max="1541" width="6" style="1" bestFit="1" customWidth="1"/>
    <col min="1542" max="1542" width="10.42578125" style="1" customWidth="1"/>
    <col min="1543" max="1543" width="7.42578125" style="1" bestFit="1" customWidth="1"/>
    <col min="1544" max="1544" width="10.42578125" style="1" customWidth="1"/>
    <col min="1545" max="1545" width="12" style="1" customWidth="1"/>
    <col min="1546" max="1546" width="8.85546875" style="1" customWidth="1"/>
    <col min="1547" max="1547" width="14" style="1" customWidth="1"/>
    <col min="1548" max="1780" width="9.140625" style="1"/>
    <col min="1781" max="1781" width="33.85546875" style="1" bestFit="1" customWidth="1"/>
    <col min="1782" max="1782" width="6.42578125" style="1" bestFit="1" customWidth="1"/>
    <col min="1783" max="1783" width="10.85546875" style="1" bestFit="1" customWidth="1"/>
    <col min="1784" max="1787" width="7" style="1" customWidth="1"/>
    <col min="1788" max="1788" width="6.85546875" style="1" customWidth="1"/>
    <col min="1789" max="1789" width="10.42578125" style="1" customWidth="1"/>
    <col min="1790" max="1790" width="7.42578125" style="1" bestFit="1" customWidth="1"/>
    <col min="1791" max="1791" width="10.42578125" style="1" customWidth="1"/>
    <col min="1792" max="1792" width="10.85546875" style="1" bestFit="1" customWidth="1"/>
    <col min="1793" max="1796" width="7" style="1" customWidth="1"/>
    <col min="1797" max="1797" width="6" style="1" bestFit="1" customWidth="1"/>
    <col min="1798" max="1798" width="10.42578125" style="1" customWidth="1"/>
    <col min="1799" max="1799" width="7.42578125" style="1" bestFit="1" customWidth="1"/>
    <col min="1800" max="1800" width="10.42578125" style="1" customWidth="1"/>
    <col min="1801" max="1801" width="12" style="1" customWidth="1"/>
    <col min="1802" max="1802" width="8.85546875" style="1" customWidth="1"/>
    <col min="1803" max="1803" width="14" style="1" customWidth="1"/>
    <col min="1804" max="2036" width="9.140625" style="1"/>
    <col min="2037" max="2037" width="33.85546875" style="1" bestFit="1" customWidth="1"/>
    <col min="2038" max="2038" width="6.42578125" style="1" bestFit="1" customWidth="1"/>
    <col min="2039" max="2039" width="10.85546875" style="1" bestFit="1" customWidth="1"/>
    <col min="2040" max="2043" width="7" style="1" customWidth="1"/>
    <col min="2044" max="2044" width="6.85546875" style="1" customWidth="1"/>
    <col min="2045" max="2045" width="10.42578125" style="1" customWidth="1"/>
    <col min="2046" max="2046" width="7.42578125" style="1" bestFit="1" customWidth="1"/>
    <col min="2047" max="2047" width="10.42578125" style="1" customWidth="1"/>
    <col min="2048" max="2048" width="10.85546875" style="1" bestFit="1" customWidth="1"/>
    <col min="2049" max="2052" width="7" style="1" customWidth="1"/>
    <col min="2053" max="2053" width="6" style="1" bestFit="1" customWidth="1"/>
    <col min="2054" max="2054" width="10.42578125" style="1" customWidth="1"/>
    <col min="2055" max="2055" width="7.42578125" style="1" bestFit="1" customWidth="1"/>
    <col min="2056" max="2056" width="10.42578125" style="1" customWidth="1"/>
    <col min="2057" max="2057" width="12" style="1" customWidth="1"/>
    <col min="2058" max="2058" width="8.85546875" style="1" customWidth="1"/>
    <col min="2059" max="2059" width="14" style="1" customWidth="1"/>
    <col min="2060" max="2292" width="9.140625" style="1"/>
    <col min="2293" max="2293" width="33.85546875" style="1" bestFit="1" customWidth="1"/>
    <col min="2294" max="2294" width="6.42578125" style="1" bestFit="1" customWidth="1"/>
    <col min="2295" max="2295" width="10.85546875" style="1" bestFit="1" customWidth="1"/>
    <col min="2296" max="2299" width="7" style="1" customWidth="1"/>
    <col min="2300" max="2300" width="6.85546875" style="1" customWidth="1"/>
    <col min="2301" max="2301" width="10.42578125" style="1" customWidth="1"/>
    <col min="2302" max="2302" width="7.42578125" style="1" bestFit="1" customWidth="1"/>
    <col min="2303" max="2303" width="10.42578125" style="1" customWidth="1"/>
    <col min="2304" max="2304" width="10.85546875" style="1" bestFit="1" customWidth="1"/>
    <col min="2305" max="2308" width="7" style="1" customWidth="1"/>
    <col min="2309" max="2309" width="6" style="1" bestFit="1" customWidth="1"/>
    <col min="2310" max="2310" width="10.42578125" style="1" customWidth="1"/>
    <col min="2311" max="2311" width="7.42578125" style="1" bestFit="1" customWidth="1"/>
    <col min="2312" max="2312" width="10.42578125" style="1" customWidth="1"/>
    <col min="2313" max="2313" width="12" style="1" customWidth="1"/>
    <col min="2314" max="2314" width="8.85546875" style="1" customWidth="1"/>
    <col min="2315" max="2315" width="14" style="1" customWidth="1"/>
    <col min="2316" max="2548" width="9.140625" style="1"/>
    <col min="2549" max="2549" width="33.85546875" style="1" bestFit="1" customWidth="1"/>
    <col min="2550" max="2550" width="6.42578125" style="1" bestFit="1" customWidth="1"/>
    <col min="2551" max="2551" width="10.85546875" style="1" bestFit="1" customWidth="1"/>
    <col min="2552" max="2555" width="7" style="1" customWidth="1"/>
    <col min="2556" max="2556" width="6.85546875" style="1" customWidth="1"/>
    <col min="2557" max="2557" width="10.42578125" style="1" customWidth="1"/>
    <col min="2558" max="2558" width="7.42578125" style="1" bestFit="1" customWidth="1"/>
    <col min="2559" max="2559" width="10.42578125" style="1" customWidth="1"/>
    <col min="2560" max="2560" width="10.85546875" style="1" bestFit="1" customWidth="1"/>
    <col min="2561" max="2564" width="7" style="1" customWidth="1"/>
    <col min="2565" max="2565" width="6" style="1" bestFit="1" customWidth="1"/>
    <col min="2566" max="2566" width="10.42578125" style="1" customWidth="1"/>
    <col min="2567" max="2567" width="7.42578125" style="1" bestFit="1" customWidth="1"/>
    <col min="2568" max="2568" width="10.42578125" style="1" customWidth="1"/>
    <col min="2569" max="2569" width="12" style="1" customWidth="1"/>
    <col min="2570" max="2570" width="8.85546875" style="1" customWidth="1"/>
    <col min="2571" max="2571" width="14" style="1" customWidth="1"/>
    <col min="2572" max="2804" width="9.140625" style="1"/>
    <col min="2805" max="2805" width="33.85546875" style="1" bestFit="1" customWidth="1"/>
    <col min="2806" max="2806" width="6.42578125" style="1" bestFit="1" customWidth="1"/>
    <col min="2807" max="2807" width="10.85546875" style="1" bestFit="1" customWidth="1"/>
    <col min="2808" max="2811" width="7" style="1" customWidth="1"/>
    <col min="2812" max="2812" width="6.85546875" style="1" customWidth="1"/>
    <col min="2813" max="2813" width="10.42578125" style="1" customWidth="1"/>
    <col min="2814" max="2814" width="7.42578125" style="1" bestFit="1" customWidth="1"/>
    <col min="2815" max="2815" width="10.42578125" style="1" customWidth="1"/>
    <col min="2816" max="2816" width="10.85546875" style="1" bestFit="1" customWidth="1"/>
    <col min="2817" max="2820" width="7" style="1" customWidth="1"/>
    <col min="2821" max="2821" width="6" style="1" bestFit="1" customWidth="1"/>
    <col min="2822" max="2822" width="10.42578125" style="1" customWidth="1"/>
    <col min="2823" max="2823" width="7.42578125" style="1" bestFit="1" customWidth="1"/>
    <col min="2824" max="2824" width="10.42578125" style="1" customWidth="1"/>
    <col min="2825" max="2825" width="12" style="1" customWidth="1"/>
    <col min="2826" max="2826" width="8.85546875" style="1" customWidth="1"/>
    <col min="2827" max="2827" width="14" style="1" customWidth="1"/>
    <col min="2828" max="3060" width="9.140625" style="1"/>
    <col min="3061" max="3061" width="33.85546875" style="1" bestFit="1" customWidth="1"/>
    <col min="3062" max="3062" width="6.42578125" style="1" bestFit="1" customWidth="1"/>
    <col min="3063" max="3063" width="10.85546875" style="1" bestFit="1" customWidth="1"/>
    <col min="3064" max="3067" width="7" style="1" customWidth="1"/>
    <col min="3068" max="3068" width="6.85546875" style="1" customWidth="1"/>
    <col min="3069" max="3069" width="10.42578125" style="1" customWidth="1"/>
    <col min="3070" max="3070" width="7.42578125" style="1" bestFit="1" customWidth="1"/>
    <col min="3071" max="3071" width="10.42578125" style="1" customWidth="1"/>
    <col min="3072" max="3072" width="10.85546875" style="1" bestFit="1" customWidth="1"/>
    <col min="3073" max="3076" width="7" style="1" customWidth="1"/>
    <col min="3077" max="3077" width="6" style="1" bestFit="1" customWidth="1"/>
    <col min="3078" max="3078" width="10.42578125" style="1" customWidth="1"/>
    <col min="3079" max="3079" width="7.42578125" style="1" bestFit="1" customWidth="1"/>
    <col min="3080" max="3080" width="10.42578125" style="1" customWidth="1"/>
    <col min="3081" max="3081" width="12" style="1" customWidth="1"/>
    <col min="3082" max="3082" width="8.85546875" style="1" customWidth="1"/>
    <col min="3083" max="3083" width="14" style="1" customWidth="1"/>
    <col min="3084" max="3316" width="9.140625" style="1"/>
    <col min="3317" max="3317" width="33.85546875" style="1" bestFit="1" customWidth="1"/>
    <col min="3318" max="3318" width="6.42578125" style="1" bestFit="1" customWidth="1"/>
    <col min="3319" max="3319" width="10.85546875" style="1" bestFit="1" customWidth="1"/>
    <col min="3320" max="3323" width="7" style="1" customWidth="1"/>
    <col min="3324" max="3324" width="6.85546875" style="1" customWidth="1"/>
    <col min="3325" max="3325" width="10.42578125" style="1" customWidth="1"/>
    <col min="3326" max="3326" width="7.42578125" style="1" bestFit="1" customWidth="1"/>
    <col min="3327" max="3327" width="10.42578125" style="1" customWidth="1"/>
    <col min="3328" max="3328" width="10.85546875" style="1" bestFit="1" customWidth="1"/>
    <col min="3329" max="3332" width="7" style="1" customWidth="1"/>
    <col min="3333" max="3333" width="6" style="1" bestFit="1" customWidth="1"/>
    <col min="3334" max="3334" width="10.42578125" style="1" customWidth="1"/>
    <col min="3335" max="3335" width="7.42578125" style="1" bestFit="1" customWidth="1"/>
    <col min="3336" max="3336" width="10.42578125" style="1" customWidth="1"/>
    <col min="3337" max="3337" width="12" style="1" customWidth="1"/>
    <col min="3338" max="3338" width="8.85546875" style="1" customWidth="1"/>
    <col min="3339" max="3339" width="14" style="1" customWidth="1"/>
    <col min="3340" max="3572" width="9.140625" style="1"/>
    <col min="3573" max="3573" width="33.85546875" style="1" bestFit="1" customWidth="1"/>
    <col min="3574" max="3574" width="6.42578125" style="1" bestFit="1" customWidth="1"/>
    <col min="3575" max="3575" width="10.85546875" style="1" bestFit="1" customWidth="1"/>
    <col min="3576" max="3579" width="7" style="1" customWidth="1"/>
    <col min="3580" max="3580" width="6.85546875" style="1" customWidth="1"/>
    <col min="3581" max="3581" width="10.42578125" style="1" customWidth="1"/>
    <col min="3582" max="3582" width="7.42578125" style="1" bestFit="1" customWidth="1"/>
    <col min="3583" max="3583" width="10.42578125" style="1" customWidth="1"/>
    <col min="3584" max="3584" width="10.85546875" style="1" bestFit="1" customWidth="1"/>
    <col min="3585" max="3588" width="7" style="1" customWidth="1"/>
    <col min="3589" max="3589" width="6" style="1" bestFit="1" customWidth="1"/>
    <col min="3590" max="3590" width="10.42578125" style="1" customWidth="1"/>
    <col min="3591" max="3591" width="7.42578125" style="1" bestFit="1" customWidth="1"/>
    <col min="3592" max="3592" width="10.42578125" style="1" customWidth="1"/>
    <col min="3593" max="3593" width="12" style="1" customWidth="1"/>
    <col min="3594" max="3594" width="8.85546875" style="1" customWidth="1"/>
    <col min="3595" max="3595" width="14" style="1" customWidth="1"/>
    <col min="3596" max="3828" width="9.140625" style="1"/>
    <col min="3829" max="3829" width="33.85546875" style="1" bestFit="1" customWidth="1"/>
    <col min="3830" max="3830" width="6.42578125" style="1" bestFit="1" customWidth="1"/>
    <col min="3831" max="3831" width="10.85546875" style="1" bestFit="1" customWidth="1"/>
    <col min="3832" max="3835" width="7" style="1" customWidth="1"/>
    <col min="3836" max="3836" width="6.85546875" style="1" customWidth="1"/>
    <col min="3837" max="3837" width="10.42578125" style="1" customWidth="1"/>
    <col min="3838" max="3838" width="7.42578125" style="1" bestFit="1" customWidth="1"/>
    <col min="3839" max="3839" width="10.42578125" style="1" customWidth="1"/>
    <col min="3840" max="3840" width="10.85546875" style="1" bestFit="1" customWidth="1"/>
    <col min="3841" max="3844" width="7" style="1" customWidth="1"/>
    <col min="3845" max="3845" width="6" style="1" bestFit="1" customWidth="1"/>
    <col min="3846" max="3846" width="10.42578125" style="1" customWidth="1"/>
    <col min="3847" max="3847" width="7.42578125" style="1" bestFit="1" customWidth="1"/>
    <col min="3848" max="3848" width="10.42578125" style="1" customWidth="1"/>
    <col min="3849" max="3849" width="12" style="1" customWidth="1"/>
    <col min="3850" max="3850" width="8.85546875" style="1" customWidth="1"/>
    <col min="3851" max="3851" width="14" style="1" customWidth="1"/>
    <col min="3852" max="4084" width="9.140625" style="1"/>
    <col min="4085" max="4085" width="33.85546875" style="1" bestFit="1" customWidth="1"/>
    <col min="4086" max="4086" width="6.42578125" style="1" bestFit="1" customWidth="1"/>
    <col min="4087" max="4087" width="10.85546875" style="1" bestFit="1" customWidth="1"/>
    <col min="4088" max="4091" width="7" style="1" customWidth="1"/>
    <col min="4092" max="4092" width="6.85546875" style="1" customWidth="1"/>
    <col min="4093" max="4093" width="10.42578125" style="1" customWidth="1"/>
    <col min="4094" max="4094" width="7.42578125" style="1" bestFit="1" customWidth="1"/>
    <col min="4095" max="4095" width="10.42578125" style="1" customWidth="1"/>
    <col min="4096" max="4096" width="10.85546875" style="1" bestFit="1" customWidth="1"/>
    <col min="4097" max="4100" width="7" style="1" customWidth="1"/>
    <col min="4101" max="4101" width="6" style="1" bestFit="1" customWidth="1"/>
    <col min="4102" max="4102" width="10.42578125" style="1" customWidth="1"/>
    <col min="4103" max="4103" width="7.42578125" style="1" bestFit="1" customWidth="1"/>
    <col min="4104" max="4104" width="10.42578125" style="1" customWidth="1"/>
    <col min="4105" max="4105" width="12" style="1" customWidth="1"/>
    <col min="4106" max="4106" width="8.85546875" style="1" customWidth="1"/>
    <col min="4107" max="4107" width="14" style="1" customWidth="1"/>
    <col min="4108" max="4340" width="9.140625" style="1"/>
    <col min="4341" max="4341" width="33.85546875" style="1" bestFit="1" customWidth="1"/>
    <col min="4342" max="4342" width="6.42578125" style="1" bestFit="1" customWidth="1"/>
    <col min="4343" max="4343" width="10.85546875" style="1" bestFit="1" customWidth="1"/>
    <col min="4344" max="4347" width="7" style="1" customWidth="1"/>
    <col min="4348" max="4348" width="6.85546875" style="1" customWidth="1"/>
    <col min="4349" max="4349" width="10.42578125" style="1" customWidth="1"/>
    <col min="4350" max="4350" width="7.42578125" style="1" bestFit="1" customWidth="1"/>
    <col min="4351" max="4351" width="10.42578125" style="1" customWidth="1"/>
    <col min="4352" max="4352" width="10.85546875" style="1" bestFit="1" customWidth="1"/>
    <col min="4353" max="4356" width="7" style="1" customWidth="1"/>
    <col min="4357" max="4357" width="6" style="1" bestFit="1" customWidth="1"/>
    <col min="4358" max="4358" width="10.42578125" style="1" customWidth="1"/>
    <col min="4359" max="4359" width="7.42578125" style="1" bestFit="1" customWidth="1"/>
    <col min="4360" max="4360" width="10.42578125" style="1" customWidth="1"/>
    <col min="4361" max="4361" width="12" style="1" customWidth="1"/>
    <col min="4362" max="4362" width="8.85546875" style="1" customWidth="1"/>
    <col min="4363" max="4363" width="14" style="1" customWidth="1"/>
    <col min="4364" max="4596" width="9.140625" style="1"/>
    <col min="4597" max="4597" width="33.85546875" style="1" bestFit="1" customWidth="1"/>
    <col min="4598" max="4598" width="6.42578125" style="1" bestFit="1" customWidth="1"/>
    <col min="4599" max="4599" width="10.85546875" style="1" bestFit="1" customWidth="1"/>
    <col min="4600" max="4603" width="7" style="1" customWidth="1"/>
    <col min="4604" max="4604" width="6.85546875" style="1" customWidth="1"/>
    <col min="4605" max="4605" width="10.42578125" style="1" customWidth="1"/>
    <col min="4606" max="4606" width="7.42578125" style="1" bestFit="1" customWidth="1"/>
    <col min="4607" max="4607" width="10.42578125" style="1" customWidth="1"/>
    <col min="4608" max="4608" width="10.85546875" style="1" bestFit="1" customWidth="1"/>
    <col min="4609" max="4612" width="7" style="1" customWidth="1"/>
    <col min="4613" max="4613" width="6" style="1" bestFit="1" customWidth="1"/>
    <col min="4614" max="4614" width="10.42578125" style="1" customWidth="1"/>
    <col min="4615" max="4615" width="7.42578125" style="1" bestFit="1" customWidth="1"/>
    <col min="4616" max="4616" width="10.42578125" style="1" customWidth="1"/>
    <col min="4617" max="4617" width="12" style="1" customWidth="1"/>
    <col min="4618" max="4618" width="8.85546875" style="1" customWidth="1"/>
    <col min="4619" max="4619" width="14" style="1" customWidth="1"/>
    <col min="4620" max="4852" width="9.140625" style="1"/>
    <col min="4853" max="4853" width="33.85546875" style="1" bestFit="1" customWidth="1"/>
    <col min="4854" max="4854" width="6.42578125" style="1" bestFit="1" customWidth="1"/>
    <col min="4855" max="4855" width="10.85546875" style="1" bestFit="1" customWidth="1"/>
    <col min="4856" max="4859" width="7" style="1" customWidth="1"/>
    <col min="4860" max="4860" width="6.85546875" style="1" customWidth="1"/>
    <col min="4861" max="4861" width="10.42578125" style="1" customWidth="1"/>
    <col min="4862" max="4862" width="7.42578125" style="1" bestFit="1" customWidth="1"/>
    <col min="4863" max="4863" width="10.42578125" style="1" customWidth="1"/>
    <col min="4864" max="4864" width="10.85546875" style="1" bestFit="1" customWidth="1"/>
    <col min="4865" max="4868" width="7" style="1" customWidth="1"/>
    <col min="4869" max="4869" width="6" style="1" bestFit="1" customWidth="1"/>
    <col min="4870" max="4870" width="10.42578125" style="1" customWidth="1"/>
    <col min="4871" max="4871" width="7.42578125" style="1" bestFit="1" customWidth="1"/>
    <col min="4872" max="4872" width="10.42578125" style="1" customWidth="1"/>
    <col min="4873" max="4873" width="12" style="1" customWidth="1"/>
    <col min="4874" max="4874" width="8.85546875" style="1" customWidth="1"/>
    <col min="4875" max="4875" width="14" style="1" customWidth="1"/>
    <col min="4876" max="5108" width="9.140625" style="1"/>
    <col min="5109" max="5109" width="33.85546875" style="1" bestFit="1" customWidth="1"/>
    <col min="5110" max="5110" width="6.42578125" style="1" bestFit="1" customWidth="1"/>
    <col min="5111" max="5111" width="10.85546875" style="1" bestFit="1" customWidth="1"/>
    <col min="5112" max="5115" width="7" style="1" customWidth="1"/>
    <col min="5116" max="5116" width="6.85546875" style="1" customWidth="1"/>
    <col min="5117" max="5117" width="10.42578125" style="1" customWidth="1"/>
    <col min="5118" max="5118" width="7.42578125" style="1" bestFit="1" customWidth="1"/>
    <col min="5119" max="5119" width="10.42578125" style="1" customWidth="1"/>
    <col min="5120" max="5120" width="10.85546875" style="1" bestFit="1" customWidth="1"/>
    <col min="5121" max="5124" width="7" style="1" customWidth="1"/>
    <col min="5125" max="5125" width="6" style="1" bestFit="1" customWidth="1"/>
    <col min="5126" max="5126" width="10.42578125" style="1" customWidth="1"/>
    <col min="5127" max="5127" width="7.42578125" style="1" bestFit="1" customWidth="1"/>
    <col min="5128" max="5128" width="10.42578125" style="1" customWidth="1"/>
    <col min="5129" max="5129" width="12" style="1" customWidth="1"/>
    <col min="5130" max="5130" width="8.85546875" style="1" customWidth="1"/>
    <col min="5131" max="5131" width="14" style="1" customWidth="1"/>
    <col min="5132" max="5364" width="9.140625" style="1"/>
    <col min="5365" max="5365" width="33.85546875" style="1" bestFit="1" customWidth="1"/>
    <col min="5366" max="5366" width="6.42578125" style="1" bestFit="1" customWidth="1"/>
    <col min="5367" max="5367" width="10.85546875" style="1" bestFit="1" customWidth="1"/>
    <col min="5368" max="5371" width="7" style="1" customWidth="1"/>
    <col min="5372" max="5372" width="6.85546875" style="1" customWidth="1"/>
    <col min="5373" max="5373" width="10.42578125" style="1" customWidth="1"/>
    <col min="5374" max="5374" width="7.42578125" style="1" bestFit="1" customWidth="1"/>
    <col min="5375" max="5375" width="10.42578125" style="1" customWidth="1"/>
    <col min="5376" max="5376" width="10.85546875" style="1" bestFit="1" customWidth="1"/>
    <col min="5377" max="5380" width="7" style="1" customWidth="1"/>
    <col min="5381" max="5381" width="6" style="1" bestFit="1" customWidth="1"/>
    <col min="5382" max="5382" width="10.42578125" style="1" customWidth="1"/>
    <col min="5383" max="5383" width="7.42578125" style="1" bestFit="1" customWidth="1"/>
    <col min="5384" max="5384" width="10.42578125" style="1" customWidth="1"/>
    <col min="5385" max="5385" width="12" style="1" customWidth="1"/>
    <col min="5386" max="5386" width="8.85546875" style="1" customWidth="1"/>
    <col min="5387" max="5387" width="14" style="1" customWidth="1"/>
    <col min="5388" max="5620" width="9.140625" style="1"/>
    <col min="5621" max="5621" width="33.85546875" style="1" bestFit="1" customWidth="1"/>
    <col min="5622" max="5622" width="6.42578125" style="1" bestFit="1" customWidth="1"/>
    <col min="5623" max="5623" width="10.85546875" style="1" bestFit="1" customWidth="1"/>
    <col min="5624" max="5627" width="7" style="1" customWidth="1"/>
    <col min="5628" max="5628" width="6.85546875" style="1" customWidth="1"/>
    <col min="5629" max="5629" width="10.42578125" style="1" customWidth="1"/>
    <col min="5630" max="5630" width="7.42578125" style="1" bestFit="1" customWidth="1"/>
    <col min="5631" max="5631" width="10.42578125" style="1" customWidth="1"/>
    <col min="5632" max="5632" width="10.85546875" style="1" bestFit="1" customWidth="1"/>
    <col min="5633" max="5636" width="7" style="1" customWidth="1"/>
    <col min="5637" max="5637" width="6" style="1" bestFit="1" customWidth="1"/>
    <col min="5638" max="5638" width="10.42578125" style="1" customWidth="1"/>
    <col min="5639" max="5639" width="7.42578125" style="1" bestFit="1" customWidth="1"/>
    <col min="5640" max="5640" width="10.42578125" style="1" customWidth="1"/>
    <col min="5641" max="5641" width="12" style="1" customWidth="1"/>
    <col min="5642" max="5642" width="8.85546875" style="1" customWidth="1"/>
    <col min="5643" max="5643" width="14" style="1" customWidth="1"/>
    <col min="5644" max="5876" width="9.140625" style="1"/>
    <col min="5877" max="5877" width="33.85546875" style="1" bestFit="1" customWidth="1"/>
    <col min="5878" max="5878" width="6.42578125" style="1" bestFit="1" customWidth="1"/>
    <col min="5879" max="5879" width="10.85546875" style="1" bestFit="1" customWidth="1"/>
    <col min="5880" max="5883" width="7" style="1" customWidth="1"/>
    <col min="5884" max="5884" width="6.85546875" style="1" customWidth="1"/>
    <col min="5885" max="5885" width="10.42578125" style="1" customWidth="1"/>
    <col min="5886" max="5886" width="7.42578125" style="1" bestFit="1" customWidth="1"/>
    <col min="5887" max="5887" width="10.42578125" style="1" customWidth="1"/>
    <col min="5888" max="5888" width="10.85546875" style="1" bestFit="1" customWidth="1"/>
    <col min="5889" max="5892" width="7" style="1" customWidth="1"/>
    <col min="5893" max="5893" width="6" style="1" bestFit="1" customWidth="1"/>
    <col min="5894" max="5894" width="10.42578125" style="1" customWidth="1"/>
    <col min="5895" max="5895" width="7.42578125" style="1" bestFit="1" customWidth="1"/>
    <col min="5896" max="5896" width="10.42578125" style="1" customWidth="1"/>
    <col min="5897" max="5897" width="12" style="1" customWidth="1"/>
    <col min="5898" max="5898" width="8.85546875" style="1" customWidth="1"/>
    <col min="5899" max="5899" width="14" style="1" customWidth="1"/>
    <col min="5900" max="6132" width="9.140625" style="1"/>
    <col min="6133" max="6133" width="33.85546875" style="1" bestFit="1" customWidth="1"/>
    <col min="6134" max="6134" width="6.42578125" style="1" bestFit="1" customWidth="1"/>
    <col min="6135" max="6135" width="10.85546875" style="1" bestFit="1" customWidth="1"/>
    <col min="6136" max="6139" width="7" style="1" customWidth="1"/>
    <col min="6140" max="6140" width="6.85546875" style="1" customWidth="1"/>
    <col min="6141" max="6141" width="10.42578125" style="1" customWidth="1"/>
    <col min="6142" max="6142" width="7.42578125" style="1" bestFit="1" customWidth="1"/>
    <col min="6143" max="6143" width="10.42578125" style="1" customWidth="1"/>
    <col min="6144" max="6144" width="10.85546875" style="1" bestFit="1" customWidth="1"/>
    <col min="6145" max="6148" width="7" style="1" customWidth="1"/>
    <col min="6149" max="6149" width="6" style="1" bestFit="1" customWidth="1"/>
    <col min="6150" max="6150" width="10.42578125" style="1" customWidth="1"/>
    <col min="6151" max="6151" width="7.42578125" style="1" bestFit="1" customWidth="1"/>
    <col min="6152" max="6152" width="10.42578125" style="1" customWidth="1"/>
    <col min="6153" max="6153" width="12" style="1" customWidth="1"/>
    <col min="6154" max="6154" width="8.85546875" style="1" customWidth="1"/>
    <col min="6155" max="6155" width="14" style="1" customWidth="1"/>
    <col min="6156" max="6388" width="9.140625" style="1"/>
    <col min="6389" max="6389" width="33.85546875" style="1" bestFit="1" customWidth="1"/>
    <col min="6390" max="6390" width="6.42578125" style="1" bestFit="1" customWidth="1"/>
    <col min="6391" max="6391" width="10.85546875" style="1" bestFit="1" customWidth="1"/>
    <col min="6392" max="6395" width="7" style="1" customWidth="1"/>
    <col min="6396" max="6396" width="6.85546875" style="1" customWidth="1"/>
    <col min="6397" max="6397" width="10.42578125" style="1" customWidth="1"/>
    <col min="6398" max="6398" width="7.42578125" style="1" bestFit="1" customWidth="1"/>
    <col min="6399" max="6399" width="10.42578125" style="1" customWidth="1"/>
    <col min="6400" max="6400" width="10.85546875" style="1" bestFit="1" customWidth="1"/>
    <col min="6401" max="6404" width="7" style="1" customWidth="1"/>
    <col min="6405" max="6405" width="6" style="1" bestFit="1" customWidth="1"/>
    <col min="6406" max="6406" width="10.42578125" style="1" customWidth="1"/>
    <col min="6407" max="6407" width="7.42578125" style="1" bestFit="1" customWidth="1"/>
    <col min="6408" max="6408" width="10.42578125" style="1" customWidth="1"/>
    <col min="6409" max="6409" width="12" style="1" customWidth="1"/>
    <col min="6410" max="6410" width="8.85546875" style="1" customWidth="1"/>
    <col min="6411" max="6411" width="14" style="1" customWidth="1"/>
    <col min="6412" max="6644" width="9.140625" style="1"/>
    <col min="6645" max="6645" width="33.85546875" style="1" bestFit="1" customWidth="1"/>
    <col min="6646" max="6646" width="6.42578125" style="1" bestFit="1" customWidth="1"/>
    <col min="6647" max="6647" width="10.85546875" style="1" bestFit="1" customWidth="1"/>
    <col min="6648" max="6651" width="7" style="1" customWidth="1"/>
    <col min="6652" max="6652" width="6.85546875" style="1" customWidth="1"/>
    <col min="6653" max="6653" width="10.42578125" style="1" customWidth="1"/>
    <col min="6654" max="6654" width="7.42578125" style="1" bestFit="1" customWidth="1"/>
    <col min="6655" max="6655" width="10.42578125" style="1" customWidth="1"/>
    <col min="6656" max="6656" width="10.85546875" style="1" bestFit="1" customWidth="1"/>
    <col min="6657" max="6660" width="7" style="1" customWidth="1"/>
    <col min="6661" max="6661" width="6" style="1" bestFit="1" customWidth="1"/>
    <col min="6662" max="6662" width="10.42578125" style="1" customWidth="1"/>
    <col min="6663" max="6663" width="7.42578125" style="1" bestFit="1" customWidth="1"/>
    <col min="6664" max="6664" width="10.42578125" style="1" customWidth="1"/>
    <col min="6665" max="6665" width="12" style="1" customWidth="1"/>
    <col min="6666" max="6666" width="8.85546875" style="1" customWidth="1"/>
    <col min="6667" max="6667" width="14" style="1" customWidth="1"/>
    <col min="6668" max="6900" width="9.140625" style="1"/>
    <col min="6901" max="6901" width="33.85546875" style="1" bestFit="1" customWidth="1"/>
    <col min="6902" max="6902" width="6.42578125" style="1" bestFit="1" customWidth="1"/>
    <col min="6903" max="6903" width="10.85546875" style="1" bestFit="1" customWidth="1"/>
    <col min="6904" max="6907" width="7" style="1" customWidth="1"/>
    <col min="6908" max="6908" width="6.85546875" style="1" customWidth="1"/>
    <col min="6909" max="6909" width="10.42578125" style="1" customWidth="1"/>
    <col min="6910" max="6910" width="7.42578125" style="1" bestFit="1" customWidth="1"/>
    <col min="6911" max="6911" width="10.42578125" style="1" customWidth="1"/>
    <col min="6912" max="6912" width="10.85546875" style="1" bestFit="1" customWidth="1"/>
    <col min="6913" max="6916" width="7" style="1" customWidth="1"/>
    <col min="6917" max="6917" width="6" style="1" bestFit="1" customWidth="1"/>
    <col min="6918" max="6918" width="10.42578125" style="1" customWidth="1"/>
    <col min="6919" max="6919" width="7.42578125" style="1" bestFit="1" customWidth="1"/>
    <col min="6920" max="6920" width="10.42578125" style="1" customWidth="1"/>
    <col min="6921" max="6921" width="12" style="1" customWidth="1"/>
    <col min="6922" max="6922" width="8.85546875" style="1" customWidth="1"/>
    <col min="6923" max="6923" width="14" style="1" customWidth="1"/>
    <col min="6924" max="7156" width="9.140625" style="1"/>
    <col min="7157" max="7157" width="33.85546875" style="1" bestFit="1" customWidth="1"/>
    <col min="7158" max="7158" width="6.42578125" style="1" bestFit="1" customWidth="1"/>
    <col min="7159" max="7159" width="10.85546875" style="1" bestFit="1" customWidth="1"/>
    <col min="7160" max="7163" width="7" style="1" customWidth="1"/>
    <col min="7164" max="7164" width="6.85546875" style="1" customWidth="1"/>
    <col min="7165" max="7165" width="10.42578125" style="1" customWidth="1"/>
    <col min="7166" max="7166" width="7.42578125" style="1" bestFit="1" customWidth="1"/>
    <col min="7167" max="7167" width="10.42578125" style="1" customWidth="1"/>
    <col min="7168" max="7168" width="10.85546875" style="1" bestFit="1" customWidth="1"/>
    <col min="7169" max="7172" width="7" style="1" customWidth="1"/>
    <col min="7173" max="7173" width="6" style="1" bestFit="1" customWidth="1"/>
    <col min="7174" max="7174" width="10.42578125" style="1" customWidth="1"/>
    <col min="7175" max="7175" width="7.42578125" style="1" bestFit="1" customWidth="1"/>
    <col min="7176" max="7176" width="10.42578125" style="1" customWidth="1"/>
    <col min="7177" max="7177" width="12" style="1" customWidth="1"/>
    <col min="7178" max="7178" width="8.85546875" style="1" customWidth="1"/>
    <col min="7179" max="7179" width="14" style="1" customWidth="1"/>
    <col min="7180" max="7412" width="9.140625" style="1"/>
    <col min="7413" max="7413" width="33.85546875" style="1" bestFit="1" customWidth="1"/>
    <col min="7414" max="7414" width="6.42578125" style="1" bestFit="1" customWidth="1"/>
    <col min="7415" max="7415" width="10.85546875" style="1" bestFit="1" customWidth="1"/>
    <col min="7416" max="7419" width="7" style="1" customWidth="1"/>
    <col min="7420" max="7420" width="6.85546875" style="1" customWidth="1"/>
    <col min="7421" max="7421" width="10.42578125" style="1" customWidth="1"/>
    <col min="7422" max="7422" width="7.42578125" style="1" bestFit="1" customWidth="1"/>
    <col min="7423" max="7423" width="10.42578125" style="1" customWidth="1"/>
    <col min="7424" max="7424" width="10.85546875" style="1" bestFit="1" customWidth="1"/>
    <col min="7425" max="7428" width="7" style="1" customWidth="1"/>
    <col min="7429" max="7429" width="6" style="1" bestFit="1" customWidth="1"/>
    <col min="7430" max="7430" width="10.42578125" style="1" customWidth="1"/>
    <col min="7431" max="7431" width="7.42578125" style="1" bestFit="1" customWidth="1"/>
    <col min="7432" max="7432" width="10.42578125" style="1" customWidth="1"/>
    <col min="7433" max="7433" width="12" style="1" customWidth="1"/>
    <col min="7434" max="7434" width="8.85546875" style="1" customWidth="1"/>
    <col min="7435" max="7435" width="14" style="1" customWidth="1"/>
    <col min="7436" max="7668" width="9.140625" style="1"/>
    <col min="7669" max="7669" width="33.85546875" style="1" bestFit="1" customWidth="1"/>
    <col min="7670" max="7670" width="6.42578125" style="1" bestFit="1" customWidth="1"/>
    <col min="7671" max="7671" width="10.85546875" style="1" bestFit="1" customWidth="1"/>
    <col min="7672" max="7675" width="7" style="1" customWidth="1"/>
    <col min="7676" max="7676" width="6.85546875" style="1" customWidth="1"/>
    <col min="7677" max="7677" width="10.42578125" style="1" customWidth="1"/>
    <col min="7678" max="7678" width="7.42578125" style="1" bestFit="1" customWidth="1"/>
    <col min="7679" max="7679" width="10.42578125" style="1" customWidth="1"/>
    <col min="7680" max="7680" width="10.85546875" style="1" bestFit="1" customWidth="1"/>
    <col min="7681" max="7684" width="7" style="1" customWidth="1"/>
    <col min="7685" max="7685" width="6" style="1" bestFit="1" customWidth="1"/>
    <col min="7686" max="7686" width="10.42578125" style="1" customWidth="1"/>
    <col min="7687" max="7687" width="7.42578125" style="1" bestFit="1" customWidth="1"/>
    <col min="7688" max="7688" width="10.42578125" style="1" customWidth="1"/>
    <col min="7689" max="7689" width="12" style="1" customWidth="1"/>
    <col min="7690" max="7690" width="8.85546875" style="1" customWidth="1"/>
    <col min="7691" max="7691" width="14" style="1" customWidth="1"/>
    <col min="7692" max="7924" width="9.140625" style="1"/>
    <col min="7925" max="7925" width="33.85546875" style="1" bestFit="1" customWidth="1"/>
    <col min="7926" max="7926" width="6.42578125" style="1" bestFit="1" customWidth="1"/>
    <col min="7927" max="7927" width="10.85546875" style="1" bestFit="1" customWidth="1"/>
    <col min="7928" max="7931" width="7" style="1" customWidth="1"/>
    <col min="7932" max="7932" width="6.85546875" style="1" customWidth="1"/>
    <col min="7933" max="7933" width="10.42578125" style="1" customWidth="1"/>
    <col min="7934" max="7934" width="7.42578125" style="1" bestFit="1" customWidth="1"/>
    <col min="7935" max="7935" width="10.42578125" style="1" customWidth="1"/>
    <col min="7936" max="7936" width="10.85546875" style="1" bestFit="1" customWidth="1"/>
    <col min="7937" max="7940" width="7" style="1" customWidth="1"/>
    <col min="7941" max="7941" width="6" style="1" bestFit="1" customWidth="1"/>
    <col min="7942" max="7942" width="10.42578125" style="1" customWidth="1"/>
    <col min="7943" max="7943" width="7.42578125" style="1" bestFit="1" customWidth="1"/>
    <col min="7944" max="7944" width="10.42578125" style="1" customWidth="1"/>
    <col min="7945" max="7945" width="12" style="1" customWidth="1"/>
    <col min="7946" max="7946" width="8.85546875" style="1" customWidth="1"/>
    <col min="7947" max="7947" width="14" style="1" customWidth="1"/>
    <col min="7948" max="8180" width="9.140625" style="1"/>
    <col min="8181" max="8181" width="33.85546875" style="1" bestFit="1" customWidth="1"/>
    <col min="8182" max="8182" width="6.42578125" style="1" bestFit="1" customWidth="1"/>
    <col min="8183" max="8183" width="10.85546875" style="1" bestFit="1" customWidth="1"/>
    <col min="8184" max="8187" width="7" style="1" customWidth="1"/>
    <col min="8188" max="8188" width="6.85546875" style="1" customWidth="1"/>
    <col min="8189" max="8189" width="10.42578125" style="1" customWidth="1"/>
    <col min="8190" max="8190" width="7.42578125" style="1" bestFit="1" customWidth="1"/>
    <col min="8191" max="8191" width="10.42578125" style="1" customWidth="1"/>
    <col min="8192" max="8192" width="10.85546875" style="1" bestFit="1" customWidth="1"/>
    <col min="8193" max="8196" width="7" style="1" customWidth="1"/>
    <col min="8197" max="8197" width="6" style="1" bestFit="1" customWidth="1"/>
    <col min="8198" max="8198" width="10.42578125" style="1" customWidth="1"/>
    <col min="8199" max="8199" width="7.42578125" style="1" bestFit="1" customWidth="1"/>
    <col min="8200" max="8200" width="10.42578125" style="1" customWidth="1"/>
    <col min="8201" max="8201" width="12" style="1" customWidth="1"/>
    <col min="8202" max="8202" width="8.85546875" style="1" customWidth="1"/>
    <col min="8203" max="8203" width="14" style="1" customWidth="1"/>
    <col min="8204" max="8436" width="9.140625" style="1"/>
    <col min="8437" max="8437" width="33.85546875" style="1" bestFit="1" customWidth="1"/>
    <col min="8438" max="8438" width="6.42578125" style="1" bestFit="1" customWidth="1"/>
    <col min="8439" max="8439" width="10.85546875" style="1" bestFit="1" customWidth="1"/>
    <col min="8440" max="8443" width="7" style="1" customWidth="1"/>
    <col min="8444" max="8444" width="6.85546875" style="1" customWidth="1"/>
    <col min="8445" max="8445" width="10.42578125" style="1" customWidth="1"/>
    <col min="8446" max="8446" width="7.42578125" style="1" bestFit="1" customWidth="1"/>
    <col min="8447" max="8447" width="10.42578125" style="1" customWidth="1"/>
    <col min="8448" max="8448" width="10.85546875" style="1" bestFit="1" customWidth="1"/>
    <col min="8449" max="8452" width="7" style="1" customWidth="1"/>
    <col min="8453" max="8453" width="6" style="1" bestFit="1" customWidth="1"/>
    <col min="8454" max="8454" width="10.42578125" style="1" customWidth="1"/>
    <col min="8455" max="8455" width="7.42578125" style="1" bestFit="1" customWidth="1"/>
    <col min="8456" max="8456" width="10.42578125" style="1" customWidth="1"/>
    <col min="8457" max="8457" width="12" style="1" customWidth="1"/>
    <col min="8458" max="8458" width="8.85546875" style="1" customWidth="1"/>
    <col min="8459" max="8459" width="14" style="1" customWidth="1"/>
    <col min="8460" max="8692" width="9.140625" style="1"/>
    <col min="8693" max="8693" width="33.85546875" style="1" bestFit="1" customWidth="1"/>
    <col min="8694" max="8694" width="6.42578125" style="1" bestFit="1" customWidth="1"/>
    <col min="8695" max="8695" width="10.85546875" style="1" bestFit="1" customWidth="1"/>
    <col min="8696" max="8699" width="7" style="1" customWidth="1"/>
    <col min="8700" max="8700" width="6.85546875" style="1" customWidth="1"/>
    <col min="8701" max="8701" width="10.42578125" style="1" customWidth="1"/>
    <col min="8702" max="8702" width="7.42578125" style="1" bestFit="1" customWidth="1"/>
    <col min="8703" max="8703" width="10.42578125" style="1" customWidth="1"/>
    <col min="8704" max="8704" width="10.85546875" style="1" bestFit="1" customWidth="1"/>
    <col min="8705" max="8708" width="7" style="1" customWidth="1"/>
    <col min="8709" max="8709" width="6" style="1" bestFit="1" customWidth="1"/>
    <col min="8710" max="8710" width="10.42578125" style="1" customWidth="1"/>
    <col min="8711" max="8711" width="7.42578125" style="1" bestFit="1" customWidth="1"/>
    <col min="8712" max="8712" width="10.42578125" style="1" customWidth="1"/>
    <col min="8713" max="8713" width="12" style="1" customWidth="1"/>
    <col min="8714" max="8714" width="8.85546875" style="1" customWidth="1"/>
    <col min="8715" max="8715" width="14" style="1" customWidth="1"/>
    <col min="8716" max="8948" width="9.140625" style="1"/>
    <col min="8949" max="8949" width="33.85546875" style="1" bestFit="1" customWidth="1"/>
    <col min="8950" max="8950" width="6.42578125" style="1" bestFit="1" customWidth="1"/>
    <col min="8951" max="8951" width="10.85546875" style="1" bestFit="1" customWidth="1"/>
    <col min="8952" max="8955" width="7" style="1" customWidth="1"/>
    <col min="8956" max="8956" width="6.85546875" style="1" customWidth="1"/>
    <col min="8957" max="8957" width="10.42578125" style="1" customWidth="1"/>
    <col min="8958" max="8958" width="7.42578125" style="1" bestFit="1" customWidth="1"/>
    <col min="8959" max="8959" width="10.42578125" style="1" customWidth="1"/>
    <col min="8960" max="8960" width="10.85546875" style="1" bestFit="1" customWidth="1"/>
    <col min="8961" max="8964" width="7" style="1" customWidth="1"/>
    <col min="8965" max="8965" width="6" style="1" bestFit="1" customWidth="1"/>
    <col min="8966" max="8966" width="10.42578125" style="1" customWidth="1"/>
    <col min="8967" max="8967" width="7.42578125" style="1" bestFit="1" customWidth="1"/>
    <col min="8968" max="8968" width="10.42578125" style="1" customWidth="1"/>
    <col min="8969" max="8969" width="12" style="1" customWidth="1"/>
    <col min="8970" max="8970" width="8.85546875" style="1" customWidth="1"/>
    <col min="8971" max="8971" width="14" style="1" customWidth="1"/>
    <col min="8972" max="9204" width="9.140625" style="1"/>
    <col min="9205" max="9205" width="33.85546875" style="1" bestFit="1" customWidth="1"/>
    <col min="9206" max="9206" width="6.42578125" style="1" bestFit="1" customWidth="1"/>
    <col min="9207" max="9207" width="10.85546875" style="1" bestFit="1" customWidth="1"/>
    <col min="9208" max="9211" width="7" style="1" customWidth="1"/>
    <col min="9212" max="9212" width="6.85546875" style="1" customWidth="1"/>
    <col min="9213" max="9213" width="10.42578125" style="1" customWidth="1"/>
    <col min="9214" max="9214" width="7.42578125" style="1" bestFit="1" customWidth="1"/>
    <col min="9215" max="9215" width="10.42578125" style="1" customWidth="1"/>
    <col min="9216" max="9216" width="10.85546875" style="1" bestFit="1" customWidth="1"/>
    <col min="9217" max="9220" width="7" style="1" customWidth="1"/>
    <col min="9221" max="9221" width="6" style="1" bestFit="1" customWidth="1"/>
    <col min="9222" max="9222" width="10.42578125" style="1" customWidth="1"/>
    <col min="9223" max="9223" width="7.42578125" style="1" bestFit="1" customWidth="1"/>
    <col min="9224" max="9224" width="10.42578125" style="1" customWidth="1"/>
    <col min="9225" max="9225" width="12" style="1" customWidth="1"/>
    <col min="9226" max="9226" width="8.85546875" style="1" customWidth="1"/>
    <col min="9227" max="9227" width="14" style="1" customWidth="1"/>
    <col min="9228" max="9460" width="9.140625" style="1"/>
    <col min="9461" max="9461" width="33.85546875" style="1" bestFit="1" customWidth="1"/>
    <col min="9462" max="9462" width="6.42578125" style="1" bestFit="1" customWidth="1"/>
    <col min="9463" max="9463" width="10.85546875" style="1" bestFit="1" customWidth="1"/>
    <col min="9464" max="9467" width="7" style="1" customWidth="1"/>
    <col min="9468" max="9468" width="6.85546875" style="1" customWidth="1"/>
    <col min="9469" max="9469" width="10.42578125" style="1" customWidth="1"/>
    <col min="9470" max="9470" width="7.42578125" style="1" bestFit="1" customWidth="1"/>
    <col min="9471" max="9471" width="10.42578125" style="1" customWidth="1"/>
    <col min="9472" max="9472" width="10.85546875" style="1" bestFit="1" customWidth="1"/>
    <col min="9473" max="9476" width="7" style="1" customWidth="1"/>
    <col min="9477" max="9477" width="6" style="1" bestFit="1" customWidth="1"/>
    <col min="9478" max="9478" width="10.42578125" style="1" customWidth="1"/>
    <col min="9479" max="9479" width="7.42578125" style="1" bestFit="1" customWidth="1"/>
    <col min="9480" max="9480" width="10.42578125" style="1" customWidth="1"/>
    <col min="9481" max="9481" width="12" style="1" customWidth="1"/>
    <col min="9482" max="9482" width="8.85546875" style="1" customWidth="1"/>
    <col min="9483" max="9483" width="14" style="1" customWidth="1"/>
    <col min="9484" max="9716" width="9.140625" style="1"/>
    <col min="9717" max="9717" width="33.85546875" style="1" bestFit="1" customWidth="1"/>
    <col min="9718" max="9718" width="6.42578125" style="1" bestFit="1" customWidth="1"/>
    <col min="9719" max="9719" width="10.85546875" style="1" bestFit="1" customWidth="1"/>
    <col min="9720" max="9723" width="7" style="1" customWidth="1"/>
    <col min="9724" max="9724" width="6.85546875" style="1" customWidth="1"/>
    <col min="9725" max="9725" width="10.42578125" style="1" customWidth="1"/>
    <col min="9726" max="9726" width="7.42578125" style="1" bestFit="1" customWidth="1"/>
    <col min="9727" max="9727" width="10.42578125" style="1" customWidth="1"/>
    <col min="9728" max="9728" width="10.85546875" style="1" bestFit="1" customWidth="1"/>
    <col min="9729" max="9732" width="7" style="1" customWidth="1"/>
    <col min="9733" max="9733" width="6" style="1" bestFit="1" customWidth="1"/>
    <col min="9734" max="9734" width="10.42578125" style="1" customWidth="1"/>
    <col min="9735" max="9735" width="7.42578125" style="1" bestFit="1" customWidth="1"/>
    <col min="9736" max="9736" width="10.42578125" style="1" customWidth="1"/>
    <col min="9737" max="9737" width="12" style="1" customWidth="1"/>
    <col min="9738" max="9738" width="8.85546875" style="1" customWidth="1"/>
    <col min="9739" max="9739" width="14" style="1" customWidth="1"/>
    <col min="9740" max="9972" width="9.140625" style="1"/>
    <col min="9973" max="9973" width="33.85546875" style="1" bestFit="1" customWidth="1"/>
    <col min="9974" max="9974" width="6.42578125" style="1" bestFit="1" customWidth="1"/>
    <col min="9975" max="9975" width="10.85546875" style="1" bestFit="1" customWidth="1"/>
    <col min="9976" max="9979" width="7" style="1" customWidth="1"/>
    <col min="9980" max="9980" width="6.85546875" style="1" customWidth="1"/>
    <col min="9981" max="9981" width="10.42578125" style="1" customWidth="1"/>
    <col min="9982" max="9982" width="7.42578125" style="1" bestFit="1" customWidth="1"/>
    <col min="9983" max="9983" width="10.42578125" style="1" customWidth="1"/>
    <col min="9984" max="9984" width="10.85546875" style="1" bestFit="1" customWidth="1"/>
    <col min="9985" max="9988" width="7" style="1" customWidth="1"/>
    <col min="9989" max="9989" width="6" style="1" bestFit="1" customWidth="1"/>
    <col min="9990" max="9990" width="10.42578125" style="1" customWidth="1"/>
    <col min="9991" max="9991" width="7.42578125" style="1" bestFit="1" customWidth="1"/>
    <col min="9992" max="9992" width="10.42578125" style="1" customWidth="1"/>
    <col min="9993" max="9993" width="12" style="1" customWidth="1"/>
    <col min="9994" max="9994" width="8.85546875" style="1" customWidth="1"/>
    <col min="9995" max="9995" width="14" style="1" customWidth="1"/>
    <col min="9996" max="10228" width="9.140625" style="1"/>
    <col min="10229" max="10229" width="33.85546875" style="1" bestFit="1" customWidth="1"/>
    <col min="10230" max="10230" width="6.42578125" style="1" bestFit="1" customWidth="1"/>
    <col min="10231" max="10231" width="10.85546875" style="1" bestFit="1" customWidth="1"/>
    <col min="10232" max="10235" width="7" style="1" customWidth="1"/>
    <col min="10236" max="10236" width="6.85546875" style="1" customWidth="1"/>
    <col min="10237" max="10237" width="10.42578125" style="1" customWidth="1"/>
    <col min="10238" max="10238" width="7.42578125" style="1" bestFit="1" customWidth="1"/>
    <col min="10239" max="10239" width="10.42578125" style="1" customWidth="1"/>
    <col min="10240" max="10240" width="10.85546875" style="1" bestFit="1" customWidth="1"/>
    <col min="10241" max="10244" width="7" style="1" customWidth="1"/>
    <col min="10245" max="10245" width="6" style="1" bestFit="1" customWidth="1"/>
    <col min="10246" max="10246" width="10.42578125" style="1" customWidth="1"/>
    <col min="10247" max="10247" width="7.42578125" style="1" bestFit="1" customWidth="1"/>
    <col min="10248" max="10248" width="10.42578125" style="1" customWidth="1"/>
    <col min="10249" max="10249" width="12" style="1" customWidth="1"/>
    <col min="10250" max="10250" width="8.85546875" style="1" customWidth="1"/>
    <col min="10251" max="10251" width="14" style="1" customWidth="1"/>
    <col min="10252" max="10484" width="9.140625" style="1"/>
    <col min="10485" max="10485" width="33.85546875" style="1" bestFit="1" customWidth="1"/>
    <col min="10486" max="10486" width="6.42578125" style="1" bestFit="1" customWidth="1"/>
    <col min="10487" max="10487" width="10.85546875" style="1" bestFit="1" customWidth="1"/>
    <col min="10488" max="10491" width="7" style="1" customWidth="1"/>
    <col min="10492" max="10492" width="6.85546875" style="1" customWidth="1"/>
    <col min="10493" max="10493" width="10.42578125" style="1" customWidth="1"/>
    <col min="10494" max="10494" width="7.42578125" style="1" bestFit="1" customWidth="1"/>
    <col min="10495" max="10495" width="10.42578125" style="1" customWidth="1"/>
    <col min="10496" max="10496" width="10.85546875" style="1" bestFit="1" customWidth="1"/>
    <col min="10497" max="10500" width="7" style="1" customWidth="1"/>
    <col min="10501" max="10501" width="6" style="1" bestFit="1" customWidth="1"/>
    <col min="10502" max="10502" width="10.42578125" style="1" customWidth="1"/>
    <col min="10503" max="10503" width="7.42578125" style="1" bestFit="1" customWidth="1"/>
    <col min="10504" max="10504" width="10.42578125" style="1" customWidth="1"/>
    <col min="10505" max="10505" width="12" style="1" customWidth="1"/>
    <col min="10506" max="10506" width="8.85546875" style="1" customWidth="1"/>
    <col min="10507" max="10507" width="14" style="1" customWidth="1"/>
    <col min="10508" max="10740" width="9.140625" style="1"/>
    <col min="10741" max="10741" width="33.85546875" style="1" bestFit="1" customWidth="1"/>
    <col min="10742" max="10742" width="6.42578125" style="1" bestFit="1" customWidth="1"/>
    <col min="10743" max="10743" width="10.85546875" style="1" bestFit="1" customWidth="1"/>
    <col min="10744" max="10747" width="7" style="1" customWidth="1"/>
    <col min="10748" max="10748" width="6.85546875" style="1" customWidth="1"/>
    <col min="10749" max="10749" width="10.42578125" style="1" customWidth="1"/>
    <col min="10750" max="10750" width="7.42578125" style="1" bestFit="1" customWidth="1"/>
    <col min="10751" max="10751" width="10.42578125" style="1" customWidth="1"/>
    <col min="10752" max="10752" width="10.85546875" style="1" bestFit="1" customWidth="1"/>
    <col min="10753" max="10756" width="7" style="1" customWidth="1"/>
    <col min="10757" max="10757" width="6" style="1" bestFit="1" customWidth="1"/>
    <col min="10758" max="10758" width="10.42578125" style="1" customWidth="1"/>
    <col min="10759" max="10759" width="7.42578125" style="1" bestFit="1" customWidth="1"/>
    <col min="10760" max="10760" width="10.42578125" style="1" customWidth="1"/>
    <col min="10761" max="10761" width="12" style="1" customWidth="1"/>
    <col min="10762" max="10762" width="8.85546875" style="1" customWidth="1"/>
    <col min="10763" max="10763" width="14" style="1" customWidth="1"/>
    <col min="10764" max="10996" width="9.140625" style="1"/>
    <col min="10997" max="10997" width="33.85546875" style="1" bestFit="1" customWidth="1"/>
    <col min="10998" max="10998" width="6.42578125" style="1" bestFit="1" customWidth="1"/>
    <col min="10999" max="10999" width="10.85546875" style="1" bestFit="1" customWidth="1"/>
    <col min="11000" max="11003" width="7" style="1" customWidth="1"/>
    <col min="11004" max="11004" width="6.85546875" style="1" customWidth="1"/>
    <col min="11005" max="11005" width="10.42578125" style="1" customWidth="1"/>
    <col min="11006" max="11006" width="7.42578125" style="1" bestFit="1" customWidth="1"/>
    <col min="11007" max="11007" width="10.42578125" style="1" customWidth="1"/>
    <col min="11008" max="11008" width="10.85546875" style="1" bestFit="1" customWidth="1"/>
    <col min="11009" max="11012" width="7" style="1" customWidth="1"/>
    <col min="11013" max="11013" width="6" style="1" bestFit="1" customWidth="1"/>
    <col min="11014" max="11014" width="10.42578125" style="1" customWidth="1"/>
    <col min="11015" max="11015" width="7.42578125" style="1" bestFit="1" customWidth="1"/>
    <col min="11016" max="11016" width="10.42578125" style="1" customWidth="1"/>
    <col min="11017" max="11017" width="12" style="1" customWidth="1"/>
    <col min="11018" max="11018" width="8.85546875" style="1" customWidth="1"/>
    <col min="11019" max="11019" width="14" style="1" customWidth="1"/>
    <col min="11020" max="11252" width="9.140625" style="1"/>
    <col min="11253" max="11253" width="33.85546875" style="1" bestFit="1" customWidth="1"/>
    <col min="11254" max="11254" width="6.42578125" style="1" bestFit="1" customWidth="1"/>
    <col min="11255" max="11255" width="10.85546875" style="1" bestFit="1" customWidth="1"/>
    <col min="11256" max="11259" width="7" style="1" customWidth="1"/>
    <col min="11260" max="11260" width="6.85546875" style="1" customWidth="1"/>
    <col min="11261" max="11261" width="10.42578125" style="1" customWidth="1"/>
    <col min="11262" max="11262" width="7.42578125" style="1" bestFit="1" customWidth="1"/>
    <col min="11263" max="11263" width="10.42578125" style="1" customWidth="1"/>
    <col min="11264" max="11264" width="10.85546875" style="1" bestFit="1" customWidth="1"/>
    <col min="11265" max="11268" width="7" style="1" customWidth="1"/>
    <col min="11269" max="11269" width="6" style="1" bestFit="1" customWidth="1"/>
    <col min="11270" max="11270" width="10.42578125" style="1" customWidth="1"/>
    <col min="11271" max="11271" width="7.42578125" style="1" bestFit="1" customWidth="1"/>
    <col min="11272" max="11272" width="10.42578125" style="1" customWidth="1"/>
    <col min="11273" max="11273" width="12" style="1" customWidth="1"/>
    <col min="11274" max="11274" width="8.85546875" style="1" customWidth="1"/>
    <col min="11275" max="11275" width="14" style="1" customWidth="1"/>
    <col min="11276" max="11508" width="9.140625" style="1"/>
    <col min="11509" max="11509" width="33.85546875" style="1" bestFit="1" customWidth="1"/>
    <col min="11510" max="11510" width="6.42578125" style="1" bestFit="1" customWidth="1"/>
    <col min="11511" max="11511" width="10.85546875" style="1" bestFit="1" customWidth="1"/>
    <col min="11512" max="11515" width="7" style="1" customWidth="1"/>
    <col min="11516" max="11516" width="6.85546875" style="1" customWidth="1"/>
    <col min="11517" max="11517" width="10.42578125" style="1" customWidth="1"/>
    <col min="11518" max="11518" width="7.42578125" style="1" bestFit="1" customWidth="1"/>
    <col min="11519" max="11519" width="10.42578125" style="1" customWidth="1"/>
    <col min="11520" max="11520" width="10.85546875" style="1" bestFit="1" customWidth="1"/>
    <col min="11521" max="11524" width="7" style="1" customWidth="1"/>
    <col min="11525" max="11525" width="6" style="1" bestFit="1" customWidth="1"/>
    <col min="11526" max="11526" width="10.42578125" style="1" customWidth="1"/>
    <col min="11527" max="11527" width="7.42578125" style="1" bestFit="1" customWidth="1"/>
    <col min="11528" max="11528" width="10.42578125" style="1" customWidth="1"/>
    <col min="11529" max="11529" width="12" style="1" customWidth="1"/>
    <col min="11530" max="11530" width="8.85546875" style="1" customWidth="1"/>
    <col min="11531" max="11531" width="14" style="1" customWidth="1"/>
    <col min="11532" max="11764" width="9.140625" style="1"/>
    <col min="11765" max="11765" width="33.85546875" style="1" bestFit="1" customWidth="1"/>
    <col min="11766" max="11766" width="6.42578125" style="1" bestFit="1" customWidth="1"/>
    <col min="11767" max="11767" width="10.85546875" style="1" bestFit="1" customWidth="1"/>
    <col min="11768" max="11771" width="7" style="1" customWidth="1"/>
    <col min="11772" max="11772" width="6.85546875" style="1" customWidth="1"/>
    <col min="11773" max="11773" width="10.42578125" style="1" customWidth="1"/>
    <col min="11774" max="11774" width="7.42578125" style="1" bestFit="1" customWidth="1"/>
    <col min="11775" max="11775" width="10.42578125" style="1" customWidth="1"/>
    <col min="11776" max="11776" width="10.85546875" style="1" bestFit="1" customWidth="1"/>
    <col min="11777" max="11780" width="7" style="1" customWidth="1"/>
    <col min="11781" max="11781" width="6" style="1" bestFit="1" customWidth="1"/>
    <col min="11782" max="11782" width="10.42578125" style="1" customWidth="1"/>
    <col min="11783" max="11783" width="7.42578125" style="1" bestFit="1" customWidth="1"/>
    <col min="11784" max="11784" width="10.42578125" style="1" customWidth="1"/>
    <col min="11785" max="11785" width="12" style="1" customWidth="1"/>
    <col min="11786" max="11786" width="8.85546875" style="1" customWidth="1"/>
    <col min="11787" max="11787" width="14" style="1" customWidth="1"/>
    <col min="11788" max="12020" width="9.140625" style="1"/>
    <col min="12021" max="12021" width="33.85546875" style="1" bestFit="1" customWidth="1"/>
    <col min="12022" max="12022" width="6.42578125" style="1" bestFit="1" customWidth="1"/>
    <col min="12023" max="12023" width="10.85546875" style="1" bestFit="1" customWidth="1"/>
    <col min="12024" max="12027" width="7" style="1" customWidth="1"/>
    <col min="12028" max="12028" width="6.85546875" style="1" customWidth="1"/>
    <col min="12029" max="12029" width="10.42578125" style="1" customWidth="1"/>
    <col min="12030" max="12030" width="7.42578125" style="1" bestFit="1" customWidth="1"/>
    <col min="12031" max="12031" width="10.42578125" style="1" customWidth="1"/>
    <col min="12032" max="12032" width="10.85546875" style="1" bestFit="1" customWidth="1"/>
    <col min="12033" max="12036" width="7" style="1" customWidth="1"/>
    <col min="12037" max="12037" width="6" style="1" bestFit="1" customWidth="1"/>
    <col min="12038" max="12038" width="10.42578125" style="1" customWidth="1"/>
    <col min="12039" max="12039" width="7.42578125" style="1" bestFit="1" customWidth="1"/>
    <col min="12040" max="12040" width="10.42578125" style="1" customWidth="1"/>
    <col min="12041" max="12041" width="12" style="1" customWidth="1"/>
    <col min="12042" max="12042" width="8.85546875" style="1" customWidth="1"/>
    <col min="12043" max="12043" width="14" style="1" customWidth="1"/>
    <col min="12044" max="12276" width="9.140625" style="1"/>
    <col min="12277" max="12277" width="33.85546875" style="1" bestFit="1" customWidth="1"/>
    <col min="12278" max="12278" width="6.42578125" style="1" bestFit="1" customWidth="1"/>
    <col min="12279" max="12279" width="10.85546875" style="1" bestFit="1" customWidth="1"/>
    <col min="12280" max="12283" width="7" style="1" customWidth="1"/>
    <col min="12284" max="12284" width="6.85546875" style="1" customWidth="1"/>
    <col min="12285" max="12285" width="10.42578125" style="1" customWidth="1"/>
    <col min="12286" max="12286" width="7.42578125" style="1" bestFit="1" customWidth="1"/>
    <col min="12287" max="12287" width="10.42578125" style="1" customWidth="1"/>
    <col min="12288" max="12288" width="10.85546875" style="1" bestFit="1" customWidth="1"/>
    <col min="12289" max="12292" width="7" style="1" customWidth="1"/>
    <col min="12293" max="12293" width="6" style="1" bestFit="1" customWidth="1"/>
    <col min="12294" max="12294" width="10.42578125" style="1" customWidth="1"/>
    <col min="12295" max="12295" width="7.42578125" style="1" bestFit="1" customWidth="1"/>
    <col min="12296" max="12296" width="10.42578125" style="1" customWidth="1"/>
    <col min="12297" max="12297" width="12" style="1" customWidth="1"/>
    <col min="12298" max="12298" width="8.85546875" style="1" customWidth="1"/>
    <col min="12299" max="12299" width="14" style="1" customWidth="1"/>
    <col min="12300" max="12532" width="9.140625" style="1"/>
    <col min="12533" max="12533" width="33.85546875" style="1" bestFit="1" customWidth="1"/>
    <col min="12534" max="12534" width="6.42578125" style="1" bestFit="1" customWidth="1"/>
    <col min="12535" max="12535" width="10.85546875" style="1" bestFit="1" customWidth="1"/>
    <col min="12536" max="12539" width="7" style="1" customWidth="1"/>
    <col min="12540" max="12540" width="6.85546875" style="1" customWidth="1"/>
    <col min="12541" max="12541" width="10.42578125" style="1" customWidth="1"/>
    <col min="12542" max="12542" width="7.42578125" style="1" bestFit="1" customWidth="1"/>
    <col min="12543" max="12543" width="10.42578125" style="1" customWidth="1"/>
    <col min="12544" max="12544" width="10.85546875" style="1" bestFit="1" customWidth="1"/>
    <col min="12545" max="12548" width="7" style="1" customWidth="1"/>
    <col min="12549" max="12549" width="6" style="1" bestFit="1" customWidth="1"/>
    <col min="12550" max="12550" width="10.42578125" style="1" customWidth="1"/>
    <col min="12551" max="12551" width="7.42578125" style="1" bestFit="1" customWidth="1"/>
    <col min="12552" max="12552" width="10.42578125" style="1" customWidth="1"/>
    <col min="12553" max="12553" width="12" style="1" customWidth="1"/>
    <col min="12554" max="12554" width="8.85546875" style="1" customWidth="1"/>
    <col min="12555" max="12555" width="14" style="1" customWidth="1"/>
    <col min="12556" max="12788" width="9.140625" style="1"/>
    <col min="12789" max="12789" width="33.85546875" style="1" bestFit="1" customWidth="1"/>
    <col min="12790" max="12790" width="6.42578125" style="1" bestFit="1" customWidth="1"/>
    <col min="12791" max="12791" width="10.85546875" style="1" bestFit="1" customWidth="1"/>
    <col min="12792" max="12795" width="7" style="1" customWidth="1"/>
    <col min="12796" max="12796" width="6.85546875" style="1" customWidth="1"/>
    <col min="12797" max="12797" width="10.42578125" style="1" customWidth="1"/>
    <col min="12798" max="12798" width="7.42578125" style="1" bestFit="1" customWidth="1"/>
    <col min="12799" max="12799" width="10.42578125" style="1" customWidth="1"/>
    <col min="12800" max="12800" width="10.85546875" style="1" bestFit="1" customWidth="1"/>
    <col min="12801" max="12804" width="7" style="1" customWidth="1"/>
    <col min="12805" max="12805" width="6" style="1" bestFit="1" customWidth="1"/>
    <col min="12806" max="12806" width="10.42578125" style="1" customWidth="1"/>
    <col min="12807" max="12807" width="7.42578125" style="1" bestFit="1" customWidth="1"/>
    <col min="12808" max="12808" width="10.42578125" style="1" customWidth="1"/>
    <col min="12809" max="12809" width="12" style="1" customWidth="1"/>
    <col min="12810" max="12810" width="8.85546875" style="1" customWidth="1"/>
    <col min="12811" max="12811" width="14" style="1" customWidth="1"/>
    <col min="12812" max="13044" width="9.140625" style="1"/>
    <col min="13045" max="13045" width="33.85546875" style="1" bestFit="1" customWidth="1"/>
    <col min="13046" max="13046" width="6.42578125" style="1" bestFit="1" customWidth="1"/>
    <col min="13047" max="13047" width="10.85546875" style="1" bestFit="1" customWidth="1"/>
    <col min="13048" max="13051" width="7" style="1" customWidth="1"/>
    <col min="13052" max="13052" width="6.85546875" style="1" customWidth="1"/>
    <col min="13053" max="13053" width="10.42578125" style="1" customWidth="1"/>
    <col min="13054" max="13054" width="7.42578125" style="1" bestFit="1" customWidth="1"/>
    <col min="13055" max="13055" width="10.42578125" style="1" customWidth="1"/>
    <col min="13056" max="13056" width="10.85546875" style="1" bestFit="1" customWidth="1"/>
    <col min="13057" max="13060" width="7" style="1" customWidth="1"/>
    <col min="13061" max="13061" width="6" style="1" bestFit="1" customWidth="1"/>
    <col min="13062" max="13062" width="10.42578125" style="1" customWidth="1"/>
    <col min="13063" max="13063" width="7.42578125" style="1" bestFit="1" customWidth="1"/>
    <col min="13064" max="13064" width="10.42578125" style="1" customWidth="1"/>
    <col min="13065" max="13065" width="12" style="1" customWidth="1"/>
    <col min="13066" max="13066" width="8.85546875" style="1" customWidth="1"/>
    <col min="13067" max="13067" width="14" style="1" customWidth="1"/>
    <col min="13068" max="13300" width="9.140625" style="1"/>
    <col min="13301" max="13301" width="33.85546875" style="1" bestFit="1" customWidth="1"/>
    <col min="13302" max="13302" width="6.42578125" style="1" bestFit="1" customWidth="1"/>
    <col min="13303" max="13303" width="10.85546875" style="1" bestFit="1" customWidth="1"/>
    <col min="13304" max="13307" width="7" style="1" customWidth="1"/>
    <col min="13308" max="13308" width="6.85546875" style="1" customWidth="1"/>
    <col min="13309" max="13309" width="10.42578125" style="1" customWidth="1"/>
    <col min="13310" max="13310" width="7.42578125" style="1" bestFit="1" customWidth="1"/>
    <col min="13311" max="13311" width="10.42578125" style="1" customWidth="1"/>
    <col min="13312" max="13312" width="10.85546875" style="1" bestFit="1" customWidth="1"/>
    <col min="13313" max="13316" width="7" style="1" customWidth="1"/>
    <col min="13317" max="13317" width="6" style="1" bestFit="1" customWidth="1"/>
    <col min="13318" max="13318" width="10.42578125" style="1" customWidth="1"/>
    <col min="13319" max="13319" width="7.42578125" style="1" bestFit="1" customWidth="1"/>
    <col min="13320" max="13320" width="10.42578125" style="1" customWidth="1"/>
    <col min="13321" max="13321" width="12" style="1" customWidth="1"/>
    <col min="13322" max="13322" width="8.85546875" style="1" customWidth="1"/>
    <col min="13323" max="13323" width="14" style="1" customWidth="1"/>
    <col min="13324" max="13556" width="9.140625" style="1"/>
    <col min="13557" max="13557" width="33.85546875" style="1" bestFit="1" customWidth="1"/>
    <col min="13558" max="13558" width="6.42578125" style="1" bestFit="1" customWidth="1"/>
    <col min="13559" max="13559" width="10.85546875" style="1" bestFit="1" customWidth="1"/>
    <col min="13560" max="13563" width="7" style="1" customWidth="1"/>
    <col min="13564" max="13564" width="6.85546875" style="1" customWidth="1"/>
    <col min="13565" max="13565" width="10.42578125" style="1" customWidth="1"/>
    <col min="13566" max="13566" width="7.42578125" style="1" bestFit="1" customWidth="1"/>
    <col min="13567" max="13567" width="10.42578125" style="1" customWidth="1"/>
    <col min="13568" max="13568" width="10.85546875" style="1" bestFit="1" customWidth="1"/>
    <col min="13569" max="13572" width="7" style="1" customWidth="1"/>
    <col min="13573" max="13573" width="6" style="1" bestFit="1" customWidth="1"/>
    <col min="13574" max="13574" width="10.42578125" style="1" customWidth="1"/>
    <col min="13575" max="13575" width="7.42578125" style="1" bestFit="1" customWidth="1"/>
    <col min="13576" max="13576" width="10.42578125" style="1" customWidth="1"/>
    <col min="13577" max="13577" width="12" style="1" customWidth="1"/>
    <col min="13578" max="13578" width="8.85546875" style="1" customWidth="1"/>
    <col min="13579" max="13579" width="14" style="1" customWidth="1"/>
    <col min="13580" max="13812" width="9.140625" style="1"/>
    <col min="13813" max="13813" width="33.85546875" style="1" bestFit="1" customWidth="1"/>
    <col min="13814" max="13814" width="6.42578125" style="1" bestFit="1" customWidth="1"/>
    <col min="13815" max="13815" width="10.85546875" style="1" bestFit="1" customWidth="1"/>
    <col min="13816" max="13819" width="7" style="1" customWidth="1"/>
    <col min="13820" max="13820" width="6.85546875" style="1" customWidth="1"/>
    <col min="13821" max="13821" width="10.42578125" style="1" customWidth="1"/>
    <col min="13822" max="13822" width="7.42578125" style="1" bestFit="1" customWidth="1"/>
    <col min="13823" max="13823" width="10.42578125" style="1" customWidth="1"/>
    <col min="13824" max="13824" width="10.85546875" style="1" bestFit="1" customWidth="1"/>
    <col min="13825" max="13828" width="7" style="1" customWidth="1"/>
    <col min="13829" max="13829" width="6" style="1" bestFit="1" customWidth="1"/>
    <col min="13830" max="13830" width="10.42578125" style="1" customWidth="1"/>
    <col min="13831" max="13831" width="7.42578125" style="1" bestFit="1" customWidth="1"/>
    <col min="13832" max="13832" width="10.42578125" style="1" customWidth="1"/>
    <col min="13833" max="13833" width="12" style="1" customWidth="1"/>
    <col min="13834" max="13834" width="8.85546875" style="1" customWidth="1"/>
    <col min="13835" max="13835" width="14" style="1" customWidth="1"/>
    <col min="13836" max="14068" width="9.140625" style="1"/>
    <col min="14069" max="14069" width="33.85546875" style="1" bestFit="1" customWidth="1"/>
    <col min="14070" max="14070" width="6.42578125" style="1" bestFit="1" customWidth="1"/>
    <col min="14071" max="14071" width="10.85546875" style="1" bestFit="1" customWidth="1"/>
    <col min="14072" max="14075" width="7" style="1" customWidth="1"/>
    <col min="14076" max="14076" width="6.85546875" style="1" customWidth="1"/>
    <col min="14077" max="14077" width="10.42578125" style="1" customWidth="1"/>
    <col min="14078" max="14078" width="7.42578125" style="1" bestFit="1" customWidth="1"/>
    <col min="14079" max="14079" width="10.42578125" style="1" customWidth="1"/>
    <col min="14080" max="14080" width="10.85546875" style="1" bestFit="1" customWidth="1"/>
    <col min="14081" max="14084" width="7" style="1" customWidth="1"/>
    <col min="14085" max="14085" width="6" style="1" bestFit="1" customWidth="1"/>
    <col min="14086" max="14086" width="10.42578125" style="1" customWidth="1"/>
    <col min="14087" max="14087" width="7.42578125" style="1" bestFit="1" customWidth="1"/>
    <col min="14088" max="14088" width="10.42578125" style="1" customWidth="1"/>
    <col min="14089" max="14089" width="12" style="1" customWidth="1"/>
    <col min="14090" max="14090" width="8.85546875" style="1" customWidth="1"/>
    <col min="14091" max="14091" width="14" style="1" customWidth="1"/>
    <col min="14092" max="14324" width="9.140625" style="1"/>
    <col min="14325" max="14325" width="33.85546875" style="1" bestFit="1" customWidth="1"/>
    <col min="14326" max="14326" width="6.42578125" style="1" bestFit="1" customWidth="1"/>
    <col min="14327" max="14327" width="10.85546875" style="1" bestFit="1" customWidth="1"/>
    <col min="14328" max="14331" width="7" style="1" customWidth="1"/>
    <col min="14332" max="14332" width="6.85546875" style="1" customWidth="1"/>
    <col min="14333" max="14333" width="10.42578125" style="1" customWidth="1"/>
    <col min="14334" max="14334" width="7.42578125" style="1" bestFit="1" customWidth="1"/>
    <col min="14335" max="14335" width="10.42578125" style="1" customWidth="1"/>
    <col min="14336" max="14336" width="10.85546875" style="1" bestFit="1" customWidth="1"/>
    <col min="14337" max="14340" width="7" style="1" customWidth="1"/>
    <col min="14341" max="14341" width="6" style="1" bestFit="1" customWidth="1"/>
    <col min="14342" max="14342" width="10.42578125" style="1" customWidth="1"/>
    <col min="14343" max="14343" width="7.42578125" style="1" bestFit="1" customWidth="1"/>
    <col min="14344" max="14344" width="10.42578125" style="1" customWidth="1"/>
    <col min="14345" max="14345" width="12" style="1" customWidth="1"/>
    <col min="14346" max="14346" width="8.85546875" style="1" customWidth="1"/>
    <col min="14347" max="14347" width="14" style="1" customWidth="1"/>
    <col min="14348" max="14580" width="9.140625" style="1"/>
    <col min="14581" max="14581" width="33.85546875" style="1" bestFit="1" customWidth="1"/>
    <col min="14582" max="14582" width="6.42578125" style="1" bestFit="1" customWidth="1"/>
    <col min="14583" max="14583" width="10.85546875" style="1" bestFit="1" customWidth="1"/>
    <col min="14584" max="14587" width="7" style="1" customWidth="1"/>
    <col min="14588" max="14588" width="6.85546875" style="1" customWidth="1"/>
    <col min="14589" max="14589" width="10.42578125" style="1" customWidth="1"/>
    <col min="14590" max="14590" width="7.42578125" style="1" bestFit="1" customWidth="1"/>
    <col min="14591" max="14591" width="10.42578125" style="1" customWidth="1"/>
    <col min="14592" max="14592" width="10.85546875" style="1" bestFit="1" customWidth="1"/>
    <col min="14593" max="14596" width="7" style="1" customWidth="1"/>
    <col min="14597" max="14597" width="6" style="1" bestFit="1" customWidth="1"/>
    <col min="14598" max="14598" width="10.42578125" style="1" customWidth="1"/>
    <col min="14599" max="14599" width="7.42578125" style="1" bestFit="1" customWidth="1"/>
    <col min="14600" max="14600" width="10.42578125" style="1" customWidth="1"/>
    <col min="14601" max="14601" width="12" style="1" customWidth="1"/>
    <col min="14602" max="14602" width="8.85546875" style="1" customWidth="1"/>
    <col min="14603" max="14603" width="14" style="1" customWidth="1"/>
    <col min="14604" max="14836" width="9.140625" style="1"/>
    <col min="14837" max="14837" width="33.85546875" style="1" bestFit="1" customWidth="1"/>
    <col min="14838" max="14838" width="6.42578125" style="1" bestFit="1" customWidth="1"/>
    <col min="14839" max="14839" width="10.85546875" style="1" bestFit="1" customWidth="1"/>
    <col min="14840" max="14843" width="7" style="1" customWidth="1"/>
    <col min="14844" max="14844" width="6.85546875" style="1" customWidth="1"/>
    <col min="14845" max="14845" width="10.42578125" style="1" customWidth="1"/>
    <col min="14846" max="14846" width="7.42578125" style="1" bestFit="1" customWidth="1"/>
    <col min="14847" max="14847" width="10.42578125" style="1" customWidth="1"/>
    <col min="14848" max="14848" width="10.85546875" style="1" bestFit="1" customWidth="1"/>
    <col min="14849" max="14852" width="7" style="1" customWidth="1"/>
    <col min="14853" max="14853" width="6" style="1" bestFit="1" customWidth="1"/>
    <col min="14854" max="14854" width="10.42578125" style="1" customWidth="1"/>
    <col min="14855" max="14855" width="7.42578125" style="1" bestFit="1" customWidth="1"/>
    <col min="14856" max="14856" width="10.42578125" style="1" customWidth="1"/>
    <col min="14857" max="14857" width="12" style="1" customWidth="1"/>
    <col min="14858" max="14858" width="8.85546875" style="1" customWidth="1"/>
    <col min="14859" max="14859" width="14" style="1" customWidth="1"/>
    <col min="14860" max="15092" width="9.140625" style="1"/>
    <col min="15093" max="15093" width="33.85546875" style="1" bestFit="1" customWidth="1"/>
    <col min="15094" max="15094" width="6.42578125" style="1" bestFit="1" customWidth="1"/>
    <col min="15095" max="15095" width="10.85546875" style="1" bestFit="1" customWidth="1"/>
    <col min="15096" max="15099" width="7" style="1" customWidth="1"/>
    <col min="15100" max="15100" width="6.85546875" style="1" customWidth="1"/>
    <col min="15101" max="15101" width="10.42578125" style="1" customWidth="1"/>
    <col min="15102" max="15102" width="7.42578125" style="1" bestFit="1" customWidth="1"/>
    <col min="15103" max="15103" width="10.42578125" style="1" customWidth="1"/>
    <col min="15104" max="15104" width="10.85546875" style="1" bestFit="1" customWidth="1"/>
    <col min="15105" max="15108" width="7" style="1" customWidth="1"/>
    <col min="15109" max="15109" width="6" style="1" bestFit="1" customWidth="1"/>
    <col min="15110" max="15110" width="10.42578125" style="1" customWidth="1"/>
    <col min="15111" max="15111" width="7.42578125" style="1" bestFit="1" customWidth="1"/>
    <col min="15112" max="15112" width="10.42578125" style="1" customWidth="1"/>
    <col min="15113" max="15113" width="12" style="1" customWidth="1"/>
    <col min="15114" max="15114" width="8.85546875" style="1" customWidth="1"/>
    <col min="15115" max="15115" width="14" style="1" customWidth="1"/>
    <col min="15116" max="15348" width="9.140625" style="1"/>
    <col min="15349" max="15349" width="33.85546875" style="1" bestFit="1" customWidth="1"/>
    <col min="15350" max="15350" width="6.42578125" style="1" bestFit="1" customWidth="1"/>
    <col min="15351" max="15351" width="10.85546875" style="1" bestFit="1" customWidth="1"/>
    <col min="15352" max="15355" width="7" style="1" customWidth="1"/>
    <col min="15356" max="15356" width="6.85546875" style="1" customWidth="1"/>
    <col min="15357" max="15357" width="10.42578125" style="1" customWidth="1"/>
    <col min="15358" max="15358" width="7.42578125" style="1" bestFit="1" customWidth="1"/>
    <col min="15359" max="15359" width="10.42578125" style="1" customWidth="1"/>
    <col min="15360" max="15360" width="10.85546875" style="1" bestFit="1" customWidth="1"/>
    <col min="15361" max="15364" width="7" style="1" customWidth="1"/>
    <col min="15365" max="15365" width="6" style="1" bestFit="1" customWidth="1"/>
    <col min="15366" max="15366" width="10.42578125" style="1" customWidth="1"/>
    <col min="15367" max="15367" width="7.42578125" style="1" bestFit="1" customWidth="1"/>
    <col min="15368" max="15368" width="10.42578125" style="1" customWidth="1"/>
    <col min="15369" max="15369" width="12" style="1" customWidth="1"/>
    <col min="15370" max="15370" width="8.85546875" style="1" customWidth="1"/>
    <col min="15371" max="15371" width="14" style="1" customWidth="1"/>
    <col min="15372" max="15604" width="9.140625" style="1"/>
    <col min="15605" max="15605" width="33.85546875" style="1" bestFit="1" customWidth="1"/>
    <col min="15606" max="15606" width="6.42578125" style="1" bestFit="1" customWidth="1"/>
    <col min="15607" max="15607" width="10.85546875" style="1" bestFit="1" customWidth="1"/>
    <col min="15608" max="15611" width="7" style="1" customWidth="1"/>
    <col min="15612" max="15612" width="6.85546875" style="1" customWidth="1"/>
    <col min="15613" max="15613" width="10.42578125" style="1" customWidth="1"/>
    <col min="15614" max="15614" width="7.42578125" style="1" bestFit="1" customWidth="1"/>
    <col min="15615" max="15615" width="10.42578125" style="1" customWidth="1"/>
    <col min="15616" max="15616" width="10.85546875" style="1" bestFit="1" customWidth="1"/>
    <col min="15617" max="15620" width="7" style="1" customWidth="1"/>
    <col min="15621" max="15621" width="6" style="1" bestFit="1" customWidth="1"/>
    <col min="15622" max="15622" width="10.42578125" style="1" customWidth="1"/>
    <col min="15623" max="15623" width="7.42578125" style="1" bestFit="1" customWidth="1"/>
    <col min="15624" max="15624" width="10.42578125" style="1" customWidth="1"/>
    <col min="15625" max="15625" width="12" style="1" customWidth="1"/>
    <col min="15626" max="15626" width="8.85546875" style="1" customWidth="1"/>
    <col min="15627" max="15627" width="14" style="1" customWidth="1"/>
    <col min="15628" max="15860" width="9.140625" style="1"/>
    <col min="15861" max="15861" width="33.85546875" style="1" bestFit="1" customWidth="1"/>
    <col min="15862" max="15862" width="6.42578125" style="1" bestFit="1" customWidth="1"/>
    <col min="15863" max="15863" width="10.85546875" style="1" bestFit="1" customWidth="1"/>
    <col min="15864" max="15867" width="7" style="1" customWidth="1"/>
    <col min="15868" max="15868" width="6.85546875" style="1" customWidth="1"/>
    <col min="15869" max="15869" width="10.42578125" style="1" customWidth="1"/>
    <col min="15870" max="15870" width="7.42578125" style="1" bestFit="1" customWidth="1"/>
    <col min="15871" max="15871" width="10.42578125" style="1" customWidth="1"/>
    <col min="15872" max="15872" width="10.85546875" style="1" bestFit="1" customWidth="1"/>
    <col min="15873" max="15876" width="7" style="1" customWidth="1"/>
    <col min="15877" max="15877" width="6" style="1" bestFit="1" customWidth="1"/>
    <col min="15878" max="15878" width="10.42578125" style="1" customWidth="1"/>
    <col min="15879" max="15879" width="7.42578125" style="1" bestFit="1" customWidth="1"/>
    <col min="15880" max="15880" width="10.42578125" style="1" customWidth="1"/>
    <col min="15881" max="15881" width="12" style="1" customWidth="1"/>
    <col min="15882" max="15882" width="8.85546875" style="1" customWidth="1"/>
    <col min="15883" max="15883" width="14" style="1" customWidth="1"/>
    <col min="15884" max="16116" width="9.140625" style="1"/>
    <col min="16117" max="16117" width="33.85546875" style="1" bestFit="1" customWidth="1"/>
    <col min="16118" max="16118" width="6.42578125" style="1" bestFit="1" customWidth="1"/>
    <col min="16119" max="16119" width="10.85546875" style="1" bestFit="1" customWidth="1"/>
    <col min="16120" max="16123" width="7" style="1" customWidth="1"/>
    <col min="16124" max="16124" width="6.85546875" style="1" customWidth="1"/>
    <col min="16125" max="16125" width="10.42578125" style="1" customWidth="1"/>
    <col min="16126" max="16126" width="7.42578125" style="1" bestFit="1" customWidth="1"/>
    <col min="16127" max="16127" width="10.42578125" style="1" customWidth="1"/>
    <col min="16128" max="16128" width="10.85546875" style="1" bestFit="1" customWidth="1"/>
    <col min="16129" max="16132" width="7" style="1" customWidth="1"/>
    <col min="16133" max="16133" width="6" style="1" bestFit="1" customWidth="1"/>
    <col min="16134" max="16134" width="10.42578125" style="1" customWidth="1"/>
    <col min="16135" max="16135" width="7.42578125" style="1" bestFit="1" customWidth="1"/>
    <col min="16136" max="16136" width="10.42578125" style="1" customWidth="1"/>
    <col min="16137" max="16137" width="12" style="1" customWidth="1"/>
    <col min="16138" max="16138" width="8.85546875" style="1" customWidth="1"/>
    <col min="16139" max="16139" width="14" style="1" customWidth="1"/>
    <col min="16140" max="16384" width="9.140625" style="1"/>
  </cols>
  <sheetData>
    <row r="1" spans="1:11" ht="15.75" x14ac:dyDescent="0.25">
      <c r="K1" s="418" t="s">
        <v>762</v>
      </c>
    </row>
    <row r="2" spans="1:11" ht="48" customHeight="1" x14ac:dyDescent="0.3">
      <c r="A2" s="1059" t="s">
        <v>1302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</row>
    <row r="3" spans="1:11" ht="8.25" customHeight="1" x14ac:dyDescent="0.2">
      <c r="B3" s="146"/>
      <c r="C3" s="7"/>
      <c r="D3" s="7"/>
      <c r="E3" s="7"/>
      <c r="F3" s="7"/>
      <c r="G3" s="7"/>
      <c r="H3" s="7"/>
      <c r="I3" s="7"/>
      <c r="J3" s="7"/>
      <c r="K3" s="7"/>
    </row>
    <row r="4" spans="1:11" ht="12.75" hidden="1" x14ac:dyDescent="0.2">
      <c r="A4" s="1063"/>
      <c r="B4" s="1063"/>
      <c r="C4" s="1063"/>
      <c r="D4" s="1063"/>
      <c r="E4" s="1063"/>
      <c r="F4" s="1063"/>
      <c r="G4" s="1063"/>
      <c r="H4" s="1063"/>
      <c r="I4" s="1063"/>
      <c r="J4" s="1063"/>
      <c r="K4" s="1063"/>
    </row>
    <row r="5" spans="1:11" s="144" customFormat="1" ht="25.5" customHeight="1" x14ac:dyDescent="0.25">
      <c r="A5" s="139" t="s">
        <v>704</v>
      </c>
      <c r="B5" s="140"/>
      <c r="C5" s="143"/>
      <c r="D5" s="143"/>
      <c r="E5" s="143"/>
      <c r="F5" s="143"/>
      <c r="G5" s="143"/>
      <c r="H5" s="143"/>
      <c r="I5" s="143"/>
      <c r="J5" s="143"/>
      <c r="K5" s="143"/>
    </row>
    <row r="6" spans="1:11" s="144" customFormat="1" ht="9" customHeight="1" x14ac:dyDescent="0.25">
      <c r="A6" s="1064"/>
      <c r="B6" s="1064"/>
      <c r="C6" s="1064"/>
      <c r="D6" s="1064"/>
      <c r="E6" s="1064"/>
      <c r="F6" s="1064"/>
      <c r="G6" s="1064"/>
      <c r="H6" s="1064"/>
      <c r="I6" s="1064"/>
      <c r="J6" s="1064"/>
      <c r="K6" s="1064"/>
    </row>
    <row r="7" spans="1:11" s="351" customFormat="1" ht="12" customHeight="1" x14ac:dyDescent="0.2">
      <c r="A7" s="350"/>
      <c r="B7" s="350"/>
      <c r="C7" s="350"/>
      <c r="D7" s="350"/>
      <c r="E7" s="350"/>
      <c r="F7" s="350"/>
      <c r="G7" s="350"/>
      <c r="H7" s="350"/>
      <c r="I7" s="350"/>
      <c r="J7" s="1039" t="s">
        <v>816</v>
      </c>
      <c r="K7" s="1039"/>
    </row>
    <row r="8" spans="1:11" s="145" customFormat="1" ht="20.100000000000001" customHeight="1" x14ac:dyDescent="0.25">
      <c r="A8" s="1055" t="s">
        <v>700</v>
      </c>
      <c r="B8" s="1055"/>
      <c r="C8" s="1055"/>
      <c r="D8" s="1055"/>
      <c r="E8" s="1055"/>
      <c r="F8" s="1055"/>
      <c r="G8" s="1055"/>
      <c r="H8" s="1055"/>
      <c r="I8" s="1055"/>
      <c r="J8" s="1055"/>
      <c r="K8" s="1055"/>
    </row>
    <row r="9" spans="1:11" ht="18" customHeight="1" x14ac:dyDescent="0.2">
      <c r="A9" s="1056" t="s">
        <v>701</v>
      </c>
      <c r="B9" s="1050" t="s">
        <v>702</v>
      </c>
      <c r="C9" s="1050" t="s">
        <v>109</v>
      </c>
      <c r="D9" s="1051" t="s">
        <v>1276</v>
      </c>
      <c r="E9" s="1051"/>
      <c r="F9" s="1051"/>
      <c r="G9" s="1051"/>
      <c r="H9" s="1051"/>
      <c r="I9" s="1051"/>
      <c r="J9" s="1051"/>
      <c r="K9" s="1051"/>
    </row>
    <row r="10" spans="1:11" ht="18" customHeight="1" x14ac:dyDescent="0.2">
      <c r="A10" s="1056"/>
      <c r="B10" s="1050"/>
      <c r="C10" s="1050"/>
      <c r="D10" s="1057" t="s">
        <v>110</v>
      </c>
      <c r="E10" s="1057"/>
      <c r="F10" s="1057"/>
      <c r="G10" s="1057"/>
      <c r="H10" s="1057"/>
      <c r="I10" s="1057"/>
      <c r="J10" s="1057" t="s">
        <v>111</v>
      </c>
      <c r="K10" s="1051"/>
    </row>
    <row r="11" spans="1:11" ht="15" customHeight="1" x14ac:dyDescent="0.2">
      <c r="A11" s="1056"/>
      <c r="B11" s="1050"/>
      <c r="C11" s="1050"/>
      <c r="D11" s="1050" t="s">
        <v>112</v>
      </c>
      <c r="E11" s="1050"/>
      <c r="F11" s="1050" t="s">
        <v>113</v>
      </c>
      <c r="G11" s="1050"/>
      <c r="H11" s="1050" t="s">
        <v>114</v>
      </c>
      <c r="I11" s="1050" t="s">
        <v>703</v>
      </c>
      <c r="J11" s="1050" t="s">
        <v>115</v>
      </c>
      <c r="K11" s="1050" t="s">
        <v>703</v>
      </c>
    </row>
    <row r="12" spans="1:11" ht="15" customHeight="1" x14ac:dyDescent="0.2">
      <c r="A12" s="1056"/>
      <c r="B12" s="1050"/>
      <c r="C12" s="1050"/>
      <c r="D12" s="137" t="s">
        <v>116</v>
      </c>
      <c r="E12" s="137" t="s">
        <v>117</v>
      </c>
      <c r="F12" s="137" t="s">
        <v>116</v>
      </c>
      <c r="G12" s="137" t="s">
        <v>117</v>
      </c>
      <c r="H12" s="1050"/>
      <c r="I12" s="1050"/>
      <c r="J12" s="1050"/>
      <c r="K12" s="1050"/>
    </row>
    <row r="13" spans="1:11" ht="20.100000000000001" customHeight="1" x14ac:dyDescent="0.2">
      <c r="A13" s="1044" t="s">
        <v>119</v>
      </c>
      <c r="B13" s="147" t="s">
        <v>134</v>
      </c>
      <c r="C13" s="1054"/>
      <c r="D13" s="352"/>
      <c r="E13" s="352"/>
      <c r="F13" s="9"/>
      <c r="G13" s="9"/>
      <c r="H13" s="9"/>
      <c r="I13" s="10"/>
      <c r="J13" s="9"/>
      <c r="K13" s="11"/>
    </row>
    <row r="14" spans="1:11" ht="20.100000000000001" customHeight="1" x14ac:dyDescent="0.2">
      <c r="A14" s="1045"/>
      <c r="B14" s="147" t="s">
        <v>135</v>
      </c>
      <c r="C14" s="1054"/>
      <c r="D14" s="9"/>
      <c r="E14" s="9"/>
      <c r="F14" s="9"/>
      <c r="G14" s="9"/>
      <c r="H14" s="9"/>
      <c r="I14" s="10"/>
      <c r="J14" s="9"/>
      <c r="K14" s="11"/>
    </row>
    <row r="15" spans="1:11" ht="20.100000000000001" customHeight="1" x14ac:dyDescent="0.2">
      <c r="A15" s="1044" t="s">
        <v>120</v>
      </c>
      <c r="B15" s="147" t="s">
        <v>134</v>
      </c>
      <c r="C15" s="1054"/>
      <c r="D15" s="9"/>
      <c r="E15" s="9"/>
      <c r="F15" s="9"/>
      <c r="G15" s="9"/>
      <c r="H15" s="9"/>
      <c r="I15" s="10"/>
      <c r="J15" s="9"/>
      <c r="K15" s="11"/>
    </row>
    <row r="16" spans="1:11" ht="20.100000000000001" customHeight="1" x14ac:dyDescent="0.2">
      <c r="A16" s="1045"/>
      <c r="B16" s="147" t="s">
        <v>135</v>
      </c>
      <c r="C16" s="1054"/>
      <c r="D16" s="9"/>
      <c r="E16" s="9"/>
      <c r="F16" s="9"/>
      <c r="G16" s="9"/>
      <c r="H16" s="9"/>
      <c r="I16" s="10"/>
      <c r="J16" s="9"/>
      <c r="K16" s="11"/>
    </row>
    <row r="17" spans="1:26" ht="20.100000000000001" customHeight="1" x14ac:dyDescent="0.2">
      <c r="A17" s="1044" t="s">
        <v>121</v>
      </c>
      <c r="B17" s="147" t="s">
        <v>134</v>
      </c>
      <c r="C17" s="1054"/>
      <c r="D17" s="9"/>
      <c r="E17" s="9"/>
      <c r="F17" s="9"/>
      <c r="G17" s="9"/>
      <c r="H17" s="9"/>
      <c r="I17" s="10"/>
      <c r="J17" s="9"/>
      <c r="K17" s="11"/>
    </row>
    <row r="18" spans="1:26" ht="20.100000000000001" customHeight="1" x14ac:dyDescent="0.2">
      <c r="A18" s="1045"/>
      <c r="B18" s="147" t="s">
        <v>135</v>
      </c>
      <c r="C18" s="1054"/>
      <c r="D18" s="9"/>
      <c r="E18" s="9"/>
      <c r="F18" s="9"/>
      <c r="G18" s="9"/>
      <c r="H18" s="9"/>
      <c r="I18" s="10"/>
      <c r="J18" s="9"/>
      <c r="K18" s="11"/>
    </row>
    <row r="19" spans="1:26" ht="20.100000000000001" customHeight="1" x14ac:dyDescent="0.2">
      <c r="A19" s="136" t="s">
        <v>122</v>
      </c>
      <c r="B19" s="147" t="s">
        <v>134</v>
      </c>
      <c r="C19" s="135"/>
      <c r="D19" s="9"/>
      <c r="E19" s="9"/>
      <c r="F19" s="9"/>
      <c r="G19" s="9"/>
      <c r="H19" s="9"/>
      <c r="I19" s="10"/>
      <c r="J19" s="9"/>
      <c r="K19" s="11"/>
    </row>
    <row r="20" spans="1:26" ht="20.100000000000001" customHeight="1" x14ac:dyDescent="0.2">
      <c r="A20" s="1037" t="s">
        <v>114</v>
      </c>
      <c r="B20" s="1038"/>
      <c r="C20" s="347">
        <f>SUM(C13:C19)</f>
        <v>0</v>
      </c>
      <c r="D20" s="347">
        <f>SUM(D13:D19)</f>
        <v>0</v>
      </c>
      <c r="E20" s="347">
        <f t="shared" ref="E20:K20" si="0">SUM(E13:E19)</f>
        <v>0</v>
      </c>
      <c r="F20" s="347">
        <f t="shared" si="0"/>
        <v>0</v>
      </c>
      <c r="G20" s="347">
        <f t="shared" si="0"/>
        <v>0</v>
      </c>
      <c r="H20" s="347">
        <f t="shared" si="0"/>
        <v>0</v>
      </c>
      <c r="I20" s="347">
        <f t="shared" si="0"/>
        <v>0</v>
      </c>
      <c r="J20" s="347">
        <f t="shared" si="0"/>
        <v>0</v>
      </c>
      <c r="K20" s="347">
        <f t="shared" si="0"/>
        <v>0</v>
      </c>
    </row>
    <row r="21" spans="1:26" ht="12" customHeight="1" x14ac:dyDescent="0.2">
      <c r="A21" s="1060"/>
      <c r="B21" s="1061"/>
      <c r="C21" s="1061"/>
      <c r="D21" s="1061"/>
      <c r="E21" s="1061"/>
      <c r="F21" s="1061"/>
      <c r="G21" s="1061"/>
      <c r="H21" s="1061"/>
      <c r="I21" s="1061"/>
      <c r="J21" s="1061"/>
      <c r="K21" s="1062"/>
    </row>
    <row r="22" spans="1:26" ht="18" customHeight="1" x14ac:dyDescent="0.2">
      <c r="A22" s="1056" t="s">
        <v>701</v>
      </c>
      <c r="B22" s="1050" t="s">
        <v>702</v>
      </c>
      <c r="C22" s="1050" t="s">
        <v>109</v>
      </c>
      <c r="D22" s="1051" t="s">
        <v>1295</v>
      </c>
      <c r="E22" s="1051"/>
      <c r="F22" s="1051"/>
      <c r="G22" s="1051"/>
      <c r="H22" s="1051"/>
      <c r="I22" s="1051"/>
      <c r="J22" s="1051"/>
      <c r="K22" s="1051"/>
    </row>
    <row r="23" spans="1:26" ht="18" customHeight="1" x14ac:dyDescent="0.2">
      <c r="A23" s="1056"/>
      <c r="B23" s="1050"/>
      <c r="C23" s="1050"/>
      <c r="D23" s="1052" t="s">
        <v>110</v>
      </c>
      <c r="E23" s="1052"/>
      <c r="F23" s="1052"/>
      <c r="G23" s="1052"/>
      <c r="H23" s="1052"/>
      <c r="I23" s="1052"/>
      <c r="J23" s="1052" t="s">
        <v>111</v>
      </c>
      <c r="K23" s="1053"/>
    </row>
    <row r="24" spans="1:26" ht="15" customHeight="1" x14ac:dyDescent="0.2">
      <c r="A24" s="1056"/>
      <c r="B24" s="1050"/>
      <c r="C24" s="1050"/>
      <c r="D24" s="1050" t="s">
        <v>112</v>
      </c>
      <c r="E24" s="1050"/>
      <c r="F24" s="1050" t="s">
        <v>113</v>
      </c>
      <c r="G24" s="1050"/>
      <c r="H24" s="1050" t="s">
        <v>114</v>
      </c>
      <c r="I24" s="1050" t="s">
        <v>703</v>
      </c>
      <c r="J24" s="1050" t="s">
        <v>115</v>
      </c>
      <c r="K24" s="1050" t="s">
        <v>703</v>
      </c>
    </row>
    <row r="25" spans="1:26" ht="15" customHeight="1" x14ac:dyDescent="0.2">
      <c r="A25" s="1056"/>
      <c r="B25" s="1050"/>
      <c r="C25" s="1050"/>
      <c r="D25" s="137" t="s">
        <v>116</v>
      </c>
      <c r="E25" s="137" t="s">
        <v>117</v>
      </c>
      <c r="F25" s="137" t="s">
        <v>116</v>
      </c>
      <c r="G25" s="137" t="s">
        <v>117</v>
      </c>
      <c r="H25" s="1050"/>
      <c r="I25" s="1050"/>
      <c r="J25" s="1050"/>
      <c r="K25" s="1050"/>
    </row>
    <row r="26" spans="1:26" ht="20.100000000000001" customHeight="1" x14ac:dyDescent="0.2">
      <c r="A26" s="1044" t="s">
        <v>119</v>
      </c>
      <c r="B26" s="147" t="s">
        <v>134</v>
      </c>
      <c r="C26" s="1058"/>
      <c r="D26" s="9"/>
      <c r="E26" s="9"/>
      <c r="F26" s="9"/>
      <c r="G26" s="9"/>
      <c r="H26" s="9"/>
      <c r="I26" s="9"/>
      <c r="J26" s="9"/>
      <c r="K26" s="138"/>
    </row>
    <row r="27" spans="1:26" ht="20.100000000000001" customHeight="1" x14ac:dyDescent="0.2">
      <c r="A27" s="1045"/>
      <c r="B27" s="147" t="s">
        <v>135</v>
      </c>
      <c r="C27" s="1047"/>
      <c r="D27" s="9"/>
      <c r="E27" s="9"/>
      <c r="F27" s="9"/>
      <c r="G27" s="9"/>
      <c r="H27" s="9"/>
      <c r="I27" s="9"/>
      <c r="J27" s="9"/>
      <c r="K27" s="138"/>
    </row>
    <row r="28" spans="1:26" ht="20.100000000000001" customHeight="1" x14ac:dyDescent="0.2">
      <c r="A28" s="1044" t="s">
        <v>120</v>
      </c>
      <c r="B28" s="147" t="s">
        <v>134</v>
      </c>
      <c r="C28" s="1046"/>
      <c r="D28" s="9"/>
      <c r="E28" s="9"/>
      <c r="F28" s="9"/>
      <c r="G28" s="9"/>
      <c r="H28" s="9"/>
      <c r="I28" s="9"/>
      <c r="J28" s="9"/>
      <c r="K28" s="138"/>
    </row>
    <row r="29" spans="1:26" ht="20.100000000000001" customHeight="1" x14ac:dyDescent="0.2">
      <c r="A29" s="1045"/>
      <c r="B29" s="147" t="s">
        <v>135</v>
      </c>
      <c r="C29" s="1047"/>
      <c r="D29" s="9"/>
      <c r="E29" s="9"/>
      <c r="F29" s="9"/>
      <c r="G29" s="9"/>
      <c r="H29" s="9"/>
      <c r="I29" s="9"/>
      <c r="J29" s="9"/>
      <c r="K29" s="138"/>
    </row>
    <row r="30" spans="1:26" ht="20.100000000000001" customHeight="1" x14ac:dyDescent="0.2">
      <c r="A30" s="1044" t="s">
        <v>121</v>
      </c>
      <c r="B30" s="147" t="s">
        <v>134</v>
      </c>
      <c r="C30" s="1046"/>
      <c r="D30" s="9"/>
      <c r="E30" s="9"/>
      <c r="F30" s="9"/>
      <c r="G30" s="9"/>
      <c r="H30" s="9"/>
      <c r="I30" s="9"/>
      <c r="J30" s="9"/>
      <c r="K30" s="138"/>
      <c r="P30" s="1037"/>
      <c r="Q30" s="1038"/>
      <c r="R30" s="347"/>
      <c r="S30" s="347"/>
      <c r="T30" s="347"/>
      <c r="U30" s="347"/>
      <c r="V30" s="347"/>
      <c r="W30" s="347"/>
      <c r="X30" s="348"/>
      <c r="Y30" s="347"/>
      <c r="Z30" s="349"/>
    </row>
    <row r="31" spans="1:26" ht="20.100000000000001" customHeight="1" x14ac:dyDescent="0.2">
      <c r="A31" s="1045"/>
      <c r="B31" s="147" t="s">
        <v>135</v>
      </c>
      <c r="C31" s="1047"/>
      <c r="D31" s="9"/>
      <c r="E31" s="9"/>
      <c r="F31" s="9"/>
      <c r="G31" s="9"/>
      <c r="H31" s="9"/>
      <c r="I31" s="9"/>
      <c r="J31" s="9"/>
      <c r="K31" s="138"/>
    </row>
    <row r="32" spans="1:26" ht="20.100000000000001" customHeight="1" x14ac:dyDescent="0.2">
      <c r="A32" s="136" t="s">
        <v>122</v>
      </c>
      <c r="B32" s="147" t="s">
        <v>134</v>
      </c>
      <c r="C32" s="135"/>
      <c r="D32" s="9"/>
      <c r="E32" s="9"/>
      <c r="F32" s="9"/>
      <c r="G32" s="9"/>
      <c r="H32" s="9"/>
      <c r="I32" s="9"/>
      <c r="J32" s="9"/>
      <c r="K32" s="138"/>
    </row>
    <row r="33" spans="1:2048 2055:3071 3078:4094 4101:5117 5124:6140 6147:7163 7170:8186 8193:9216 9218:10239 10241:13312 13319:14335 14342:15358 15365:16381" ht="20.100000000000001" customHeight="1" x14ac:dyDescent="0.2">
      <c r="A33" s="1037" t="s">
        <v>114</v>
      </c>
      <c r="B33" s="1038"/>
      <c r="C33" s="347">
        <f>SUM(C26:C32)</f>
        <v>0</v>
      </c>
      <c r="D33" s="347">
        <f>SUM(D26:D32)</f>
        <v>0</v>
      </c>
      <c r="E33" s="347">
        <f t="shared" ref="E33" si="1">SUM(E26:E32)</f>
        <v>0</v>
      </c>
      <c r="F33" s="347">
        <f t="shared" ref="F33" si="2">SUM(F26:F32)</f>
        <v>0</v>
      </c>
      <c r="G33" s="347">
        <f t="shared" ref="G33" si="3">SUM(G26:G32)</f>
        <v>0</v>
      </c>
      <c r="H33" s="347">
        <f t="shared" ref="H33" si="4">SUM(H26:H32)</f>
        <v>0</v>
      </c>
      <c r="I33" s="347">
        <f t="shared" ref="I33" si="5">SUM(I26:I32)</f>
        <v>0</v>
      </c>
      <c r="J33" s="347">
        <f t="shared" ref="J33" si="6">SUM(J26:J32)</f>
        <v>0</v>
      </c>
      <c r="K33" s="347">
        <f t="shared" ref="K33" si="7">SUM(K26:K32)</f>
        <v>0</v>
      </c>
    </row>
    <row r="34" spans="1:2048 2055:3071 3078:4094 4101:5117 5124:6140 6147:7163 7170:8186 8193:9216 9218:10239 10241:13312 13319:14335 14342:15358 15365:16381" ht="12" customHeight="1" x14ac:dyDescent="0.2">
      <c r="A34" s="1060"/>
      <c r="B34" s="1061"/>
      <c r="C34" s="1061"/>
      <c r="D34" s="1061"/>
      <c r="E34" s="1061"/>
      <c r="F34" s="1061"/>
      <c r="G34" s="1061"/>
      <c r="H34" s="1061"/>
      <c r="I34" s="1061"/>
      <c r="J34" s="1061"/>
      <c r="K34" s="1062"/>
    </row>
    <row r="35" spans="1:2048 2055:3071 3078:4094 4101:5117 5124:6140 6147:7163 7170:8186 8193:9216 9218:10239 10241:13312 13319:14335 14342:15358 15365:16381" ht="18" customHeight="1" x14ac:dyDescent="0.2">
      <c r="A35" s="1056" t="s">
        <v>701</v>
      </c>
      <c r="B35" s="1050" t="s">
        <v>702</v>
      </c>
      <c r="C35" s="1050" t="s">
        <v>109</v>
      </c>
      <c r="D35" s="1051" t="s">
        <v>1310</v>
      </c>
      <c r="E35" s="1051"/>
      <c r="F35" s="1051"/>
      <c r="G35" s="1051"/>
      <c r="H35" s="1051"/>
      <c r="I35" s="1051"/>
      <c r="J35" s="1051"/>
      <c r="K35" s="1051"/>
    </row>
    <row r="36" spans="1:2048 2055:3071 3078:4094 4101:5117 5124:6140 6147:7163 7170:8186 8193:9216 9218:10239 10241:13312 13319:14335 14342:15358 15365:16381" ht="18" customHeight="1" x14ac:dyDescent="0.2">
      <c r="A36" s="1056"/>
      <c r="B36" s="1050"/>
      <c r="C36" s="1050"/>
      <c r="D36" s="1052" t="s">
        <v>110</v>
      </c>
      <c r="E36" s="1052"/>
      <c r="F36" s="1052"/>
      <c r="G36" s="1052"/>
      <c r="H36" s="1052"/>
      <c r="I36" s="1052"/>
      <c r="J36" s="1052" t="s">
        <v>111</v>
      </c>
      <c r="K36" s="1053"/>
    </row>
    <row r="37" spans="1:2048 2055:3071 3078:4094 4101:5117 5124:6140 6147:7163 7170:8186 8193:9216 9218:10239 10241:13312 13319:14335 14342:15358 15365:16381" ht="15" customHeight="1" x14ac:dyDescent="0.2">
      <c r="A37" s="1056"/>
      <c r="B37" s="1050"/>
      <c r="C37" s="1050"/>
      <c r="D37" s="1050" t="s">
        <v>112</v>
      </c>
      <c r="E37" s="1050"/>
      <c r="F37" s="1050" t="s">
        <v>113</v>
      </c>
      <c r="G37" s="1050"/>
      <c r="H37" s="1050" t="s">
        <v>114</v>
      </c>
      <c r="I37" s="1050" t="s">
        <v>703</v>
      </c>
      <c r="J37" s="1050" t="s">
        <v>115</v>
      </c>
      <c r="K37" s="1050" t="s">
        <v>703</v>
      </c>
    </row>
    <row r="38" spans="1:2048 2055:3071 3078:4094 4101:5117 5124:6140 6147:7163 7170:8186 8193:9216 9218:10239 10241:13312 13319:14335 14342:15358 15365:16381" ht="15" customHeight="1" x14ac:dyDescent="0.2">
      <c r="A38" s="1056"/>
      <c r="B38" s="1050"/>
      <c r="C38" s="1050"/>
      <c r="D38" s="137" t="s">
        <v>116</v>
      </c>
      <c r="E38" s="137" t="s">
        <v>117</v>
      </c>
      <c r="F38" s="137" t="s">
        <v>116</v>
      </c>
      <c r="G38" s="137" t="s">
        <v>117</v>
      </c>
      <c r="H38" s="1050"/>
      <c r="I38" s="1050"/>
      <c r="J38" s="1050"/>
      <c r="K38" s="1050"/>
    </row>
    <row r="39" spans="1:2048 2055:3071 3078:4094 4101:5117 5124:6140 6147:7163 7170:8186 8193:9216 9218:10239 10241:13312 13319:14335 14342:15358 15365:16381" ht="20.100000000000001" customHeight="1" x14ac:dyDescent="0.2">
      <c r="A39" s="1044" t="s">
        <v>119</v>
      </c>
      <c r="B39" s="147" t="s">
        <v>134</v>
      </c>
      <c r="C39" s="1058"/>
      <c r="D39" s="9"/>
      <c r="E39" s="9"/>
      <c r="F39" s="9"/>
      <c r="G39" s="9"/>
      <c r="H39" s="9"/>
      <c r="I39" s="9"/>
      <c r="J39" s="9"/>
      <c r="K39" s="138"/>
    </row>
    <row r="40" spans="1:2048 2055:3071 3078:4094 4101:5117 5124:6140 6147:7163 7170:8186 8193:9216 9218:10239 10241:13312 13319:14335 14342:15358 15365:16381" ht="20.100000000000001" customHeight="1" x14ac:dyDescent="0.2">
      <c r="A40" s="1045"/>
      <c r="B40" s="147" t="s">
        <v>135</v>
      </c>
      <c r="C40" s="1047"/>
      <c r="D40" s="9"/>
      <c r="E40" s="9"/>
      <c r="F40" s="9"/>
      <c r="G40" s="9"/>
      <c r="H40" s="9"/>
      <c r="I40" s="9"/>
      <c r="J40" s="9"/>
      <c r="K40" s="138"/>
    </row>
    <row r="41" spans="1:2048 2055:3071 3078:4094 4101:5117 5124:6140 6147:7163 7170:8186 8193:9216 9218:10239 10241:13312 13319:14335 14342:15358 15365:16381" ht="20.100000000000001" customHeight="1" x14ac:dyDescent="0.2">
      <c r="A41" s="1044" t="s">
        <v>120</v>
      </c>
      <c r="B41" s="147" t="s">
        <v>134</v>
      </c>
      <c r="C41" s="1046"/>
      <c r="D41" s="9"/>
      <c r="E41" s="9"/>
      <c r="F41" s="9"/>
      <c r="G41" s="9"/>
      <c r="H41" s="9"/>
      <c r="I41" s="9"/>
      <c r="J41" s="9"/>
      <c r="K41" s="138"/>
    </row>
    <row r="42" spans="1:2048 2055:3071 3078:4094 4101:5117 5124:6140 6147:7163 7170:8186 8193:9216 9218:10239 10241:13312 13319:14335 14342:15358 15365:16381" ht="20.100000000000001" customHeight="1" x14ac:dyDescent="0.2">
      <c r="A42" s="1045"/>
      <c r="B42" s="147" t="s">
        <v>135</v>
      </c>
      <c r="C42" s="1047"/>
      <c r="D42" s="9"/>
      <c r="E42" s="9"/>
      <c r="F42" s="9"/>
      <c r="G42" s="9"/>
      <c r="H42" s="9"/>
      <c r="I42" s="9"/>
      <c r="J42" s="9"/>
      <c r="K42" s="138"/>
    </row>
    <row r="43" spans="1:2048 2055:3071 3078:4094 4101:5117 5124:6140 6147:7163 7170:8186 8193:9216 9218:10239 10241:13312 13319:14335 14342:15358 15365:16381" ht="20.100000000000001" customHeight="1" x14ac:dyDescent="0.2">
      <c r="A43" s="1044" t="s">
        <v>121</v>
      </c>
      <c r="B43" s="147" t="s">
        <v>134</v>
      </c>
      <c r="C43" s="1046"/>
      <c r="D43" s="9"/>
      <c r="E43" s="9"/>
      <c r="F43" s="9"/>
      <c r="G43" s="9"/>
      <c r="H43" s="9"/>
      <c r="I43" s="9"/>
      <c r="J43" s="9"/>
      <c r="K43" s="138"/>
    </row>
    <row r="44" spans="1:2048 2055:3071 3078:4094 4101:5117 5124:6140 6147:7163 7170:8186 8193:9216 9218:10239 10241:13312 13319:14335 14342:15358 15365:16381" ht="20.100000000000001" customHeight="1" x14ac:dyDescent="0.2">
      <c r="A44" s="1045"/>
      <c r="B44" s="147" t="s">
        <v>135</v>
      </c>
      <c r="C44" s="1047"/>
      <c r="D44" s="9"/>
      <c r="E44" s="9"/>
      <c r="F44" s="9"/>
      <c r="G44" s="9"/>
      <c r="H44" s="9"/>
      <c r="I44" s="9"/>
      <c r="J44" s="9"/>
      <c r="K44" s="138"/>
    </row>
    <row r="45" spans="1:2048 2055:3071 3078:4094 4101:5117 5124:6140 6147:7163 7170:8186 8193:9216 9218:10239 10241:13312 13319:14335 14342:15358 15365:16381" ht="20.100000000000001" customHeight="1" x14ac:dyDescent="0.2">
      <c r="A45" s="136" t="s">
        <v>122</v>
      </c>
      <c r="B45" s="147" t="s">
        <v>134</v>
      </c>
      <c r="C45" s="528"/>
      <c r="D45" s="9"/>
      <c r="E45" s="9"/>
      <c r="F45" s="9"/>
      <c r="G45" s="9"/>
      <c r="H45" s="9"/>
      <c r="I45" s="9"/>
      <c r="J45" s="9"/>
      <c r="K45" s="138"/>
    </row>
    <row r="46" spans="1:2048 2055:3071 3078:4094 4101:5117 5124:6140 6147:7163 7170:8186 8193:9216 9218:10239 10241:13312 13319:14335 14342:15358 15365:16381" s="148" customFormat="1" ht="20.100000000000001" customHeight="1" x14ac:dyDescent="0.25">
      <c r="A46" s="1048" t="s">
        <v>114</v>
      </c>
      <c r="B46" s="1049"/>
      <c r="C46" s="347">
        <f>SUM(C39:C45)</f>
        <v>0</v>
      </c>
      <c r="D46" s="347">
        <f>SUM(D39:D45)</f>
        <v>0</v>
      </c>
      <c r="E46" s="347">
        <f t="shared" ref="E46" si="8">SUM(E39:E45)</f>
        <v>0</v>
      </c>
      <c r="F46" s="347">
        <f t="shared" ref="F46" si="9">SUM(F39:F45)</f>
        <v>0</v>
      </c>
      <c r="G46" s="347">
        <f t="shared" ref="G46" si="10">SUM(G39:G45)</f>
        <v>0</v>
      </c>
      <c r="H46" s="347">
        <f t="shared" ref="H46" si="11">SUM(H39:H45)</f>
        <v>0</v>
      </c>
      <c r="I46" s="347">
        <f t="shared" ref="I46" si="12">SUM(I39:I45)</f>
        <v>0</v>
      </c>
      <c r="J46" s="347">
        <f t="shared" ref="J46" si="13">SUM(J39:J45)</f>
        <v>0</v>
      </c>
      <c r="K46" s="347">
        <f t="shared" ref="K46" si="14">SUM(K39:K45)</f>
        <v>0</v>
      </c>
      <c r="L46" s="1042"/>
      <c r="M46" s="1043"/>
      <c r="N46" s="191"/>
      <c r="O46" s="191"/>
      <c r="P46" s="191"/>
      <c r="Q46" s="191"/>
      <c r="R46" s="191"/>
      <c r="S46" s="191"/>
      <c r="T46" s="192"/>
      <c r="U46" s="190"/>
      <c r="V46" s="150"/>
      <c r="W46" s="1040"/>
      <c r="X46" s="1041"/>
      <c r="AE46" s="149"/>
      <c r="AG46" s="150"/>
      <c r="AH46" s="1040"/>
      <c r="AI46" s="1041"/>
      <c r="AP46" s="149"/>
      <c r="AR46" s="150"/>
      <c r="AS46" s="1040"/>
      <c r="AT46" s="1041"/>
      <c r="BA46" s="149"/>
      <c r="BC46" s="150"/>
      <c r="BD46" s="1040"/>
      <c r="BE46" s="1041"/>
      <c r="BL46" s="149"/>
      <c r="BN46" s="150"/>
      <c r="BO46" s="1040"/>
      <c r="BP46" s="1041"/>
      <c r="BW46" s="149"/>
      <c r="BY46" s="150"/>
      <c r="BZ46" s="1040"/>
      <c r="CA46" s="1041"/>
      <c r="CH46" s="149"/>
      <c r="CJ46" s="150"/>
      <c r="CK46" s="1040"/>
      <c r="CL46" s="1041"/>
      <c r="CS46" s="149"/>
      <c r="CU46" s="150"/>
      <c r="CV46" s="1040"/>
      <c r="CW46" s="1041"/>
      <c r="DD46" s="149"/>
      <c r="DF46" s="150"/>
      <c r="DG46" s="1040"/>
      <c r="DH46" s="1041"/>
      <c r="DO46" s="149"/>
      <c r="DQ46" s="150"/>
      <c r="DR46" s="1040"/>
      <c r="DS46" s="1041"/>
      <c r="DZ46" s="149"/>
      <c r="EB46" s="150"/>
      <c r="EC46" s="1040"/>
      <c r="ED46" s="1041"/>
      <c r="EK46" s="149"/>
      <c r="EM46" s="150"/>
      <c r="EN46" s="1040"/>
      <c r="EO46" s="1041"/>
      <c r="EV46" s="149"/>
      <c r="EX46" s="150"/>
      <c r="EY46" s="1040"/>
      <c r="EZ46" s="1041"/>
      <c r="FG46" s="149"/>
      <c r="FI46" s="150"/>
      <c r="FJ46" s="1040"/>
      <c r="FK46" s="1041"/>
      <c r="FR46" s="149"/>
      <c r="FT46" s="150"/>
      <c r="FU46" s="1040"/>
      <c r="FV46" s="1041"/>
      <c r="GC46" s="149"/>
      <c r="GE46" s="150"/>
      <c r="GF46" s="1040"/>
      <c r="GG46" s="1041"/>
      <c r="GN46" s="149"/>
      <c r="GP46" s="150"/>
      <c r="GQ46" s="1040"/>
      <c r="GR46" s="1041"/>
      <c r="GY46" s="149"/>
      <c r="HA46" s="150"/>
      <c r="HB46" s="1040"/>
      <c r="HC46" s="1041"/>
      <c r="HJ46" s="149"/>
      <c r="HL46" s="150"/>
      <c r="HM46" s="1040"/>
      <c r="HN46" s="1041"/>
      <c r="HU46" s="149"/>
      <c r="HW46" s="150"/>
      <c r="HX46" s="1040"/>
      <c r="HY46" s="1041"/>
      <c r="IF46" s="149"/>
      <c r="IH46" s="150"/>
      <c r="II46" s="1040"/>
      <c r="IJ46" s="1041"/>
      <c r="IQ46" s="149"/>
      <c r="IS46" s="150"/>
      <c r="IT46" s="1040"/>
      <c r="IU46" s="1041"/>
      <c r="JB46" s="149"/>
      <c r="JD46" s="150"/>
      <c r="JE46" s="1040"/>
      <c r="JF46" s="1041"/>
      <c r="JM46" s="149"/>
      <c r="JO46" s="150"/>
      <c r="JP46" s="1040"/>
      <c r="JQ46" s="1041"/>
      <c r="JX46" s="149"/>
      <c r="JZ46" s="150"/>
      <c r="KA46" s="1040"/>
      <c r="KB46" s="1041"/>
      <c r="KI46" s="149"/>
      <c r="KK46" s="150"/>
      <c r="KL46" s="1040"/>
      <c r="KM46" s="1041"/>
      <c r="KT46" s="149"/>
      <c r="KV46" s="150"/>
      <c r="KW46" s="1040"/>
      <c r="KX46" s="1041"/>
      <c r="LE46" s="149"/>
      <c r="LG46" s="150"/>
      <c r="LH46" s="1040"/>
      <c r="LI46" s="1041"/>
      <c r="LP46" s="149"/>
      <c r="LR46" s="150"/>
      <c r="LS46" s="1040"/>
      <c r="LT46" s="1041"/>
      <c r="MA46" s="149"/>
      <c r="MC46" s="150"/>
      <c r="MD46" s="1040"/>
      <c r="ME46" s="1041"/>
      <c r="ML46" s="149"/>
      <c r="MN46" s="150"/>
      <c r="MO46" s="1040"/>
      <c r="MP46" s="1041"/>
      <c r="MW46" s="149"/>
      <c r="MY46" s="150"/>
      <c r="MZ46" s="1040"/>
      <c r="NA46" s="1041"/>
      <c r="NH46" s="149"/>
      <c r="NJ46" s="150"/>
      <c r="NK46" s="1040"/>
      <c r="NL46" s="1041"/>
      <c r="NS46" s="149"/>
      <c r="NU46" s="150"/>
      <c r="NV46" s="1040"/>
      <c r="NW46" s="1041"/>
      <c r="OD46" s="149"/>
      <c r="OF46" s="150"/>
      <c r="OG46" s="1040"/>
      <c r="OH46" s="1041"/>
      <c r="OO46" s="149"/>
      <c r="OQ46" s="150"/>
      <c r="OR46" s="1040"/>
      <c r="OS46" s="1041"/>
      <c r="OZ46" s="149"/>
      <c r="PB46" s="150"/>
      <c r="PC46" s="1040"/>
      <c r="PD46" s="1041"/>
      <c r="PK46" s="149"/>
      <c r="PM46" s="150"/>
      <c r="PN46" s="1040"/>
      <c r="PO46" s="1041"/>
      <c r="PV46" s="149"/>
      <c r="PX46" s="150"/>
      <c r="PY46" s="1040"/>
      <c r="PZ46" s="1041"/>
      <c r="QG46" s="149"/>
      <c r="QI46" s="150"/>
      <c r="QJ46" s="1040"/>
      <c r="QK46" s="1041"/>
      <c r="QR46" s="149"/>
      <c r="QT46" s="150"/>
      <c r="QU46" s="1040"/>
      <c r="QV46" s="1041"/>
      <c r="RC46" s="149"/>
      <c r="RE46" s="150"/>
      <c r="RF46" s="1040"/>
      <c r="RG46" s="1041"/>
      <c r="RN46" s="149"/>
      <c r="RP46" s="150"/>
      <c r="RQ46" s="1040"/>
      <c r="RR46" s="1041"/>
      <c r="RY46" s="149"/>
      <c r="SA46" s="150"/>
      <c r="SB46" s="1040"/>
      <c r="SC46" s="1041"/>
      <c r="SJ46" s="149"/>
      <c r="SL46" s="150"/>
      <c r="SM46" s="1040"/>
      <c r="SN46" s="1041"/>
      <c r="SU46" s="149"/>
      <c r="SW46" s="150"/>
      <c r="SX46" s="1040"/>
      <c r="SY46" s="1041"/>
      <c r="TF46" s="149"/>
      <c r="TH46" s="150"/>
      <c r="TI46" s="1040"/>
      <c r="TJ46" s="1041"/>
      <c r="TQ46" s="149"/>
      <c r="TS46" s="150"/>
      <c r="TT46" s="1040"/>
      <c r="TU46" s="1041"/>
      <c r="UB46" s="149"/>
      <c r="UD46" s="150"/>
      <c r="UE46" s="1040"/>
      <c r="UF46" s="1041"/>
      <c r="UM46" s="149"/>
      <c r="UO46" s="150"/>
      <c r="UP46" s="1040"/>
      <c r="UQ46" s="1041"/>
      <c r="UX46" s="149"/>
      <c r="UZ46" s="150"/>
      <c r="VA46" s="1040"/>
      <c r="VB46" s="1041"/>
      <c r="VI46" s="149"/>
      <c r="VK46" s="150"/>
      <c r="VL46" s="1040"/>
      <c r="VM46" s="1041"/>
      <c r="VT46" s="149"/>
      <c r="VV46" s="150"/>
      <c r="VW46" s="1040"/>
      <c r="VX46" s="1041"/>
      <c r="WE46" s="149"/>
      <c r="WG46" s="150"/>
      <c r="WH46" s="1040"/>
      <c r="WI46" s="1041"/>
      <c r="WP46" s="149"/>
      <c r="WR46" s="150"/>
      <c r="WS46" s="1040"/>
      <c r="WT46" s="1041"/>
      <c r="XA46" s="149"/>
      <c r="XC46" s="150"/>
      <c r="XD46" s="1040"/>
      <c r="XE46" s="1041"/>
      <c r="XL46" s="149"/>
      <c r="XN46" s="150"/>
      <c r="XO46" s="1040"/>
      <c r="XP46" s="1041"/>
      <c r="XW46" s="149"/>
      <c r="XY46" s="150"/>
      <c r="XZ46" s="1040"/>
      <c r="YA46" s="1041"/>
      <c r="YH46" s="149"/>
      <c r="YJ46" s="150"/>
      <c r="YK46" s="1040"/>
      <c r="YL46" s="1041"/>
      <c r="YS46" s="149"/>
      <c r="YU46" s="150"/>
      <c r="YV46" s="1040"/>
      <c r="YW46" s="1041"/>
      <c r="ZD46" s="149"/>
      <c r="ZF46" s="150"/>
      <c r="ZG46" s="1040"/>
      <c r="ZH46" s="1041"/>
      <c r="ZO46" s="149"/>
      <c r="ZQ46" s="150"/>
      <c r="ZR46" s="1040"/>
      <c r="ZS46" s="1041"/>
      <c r="ZZ46" s="149"/>
      <c r="AAB46" s="150"/>
      <c r="AAC46" s="1040"/>
      <c r="AAD46" s="1041"/>
      <c r="AAK46" s="149"/>
      <c r="AAM46" s="150"/>
      <c r="AAN46" s="1040"/>
      <c r="AAO46" s="1041"/>
      <c r="AAV46" s="149"/>
      <c r="AAX46" s="150"/>
      <c r="AAY46" s="1040"/>
      <c r="AAZ46" s="1041"/>
      <c r="ABG46" s="149"/>
      <c r="ABI46" s="150"/>
      <c r="ABJ46" s="1040"/>
      <c r="ABK46" s="1041"/>
      <c r="ABR46" s="149"/>
      <c r="ABT46" s="150"/>
      <c r="ABU46" s="1040"/>
      <c r="ABV46" s="1041"/>
      <c r="ACC46" s="149"/>
      <c r="ACE46" s="150"/>
      <c r="ACF46" s="1040"/>
      <c r="ACG46" s="1041"/>
      <c r="ACN46" s="149"/>
      <c r="ACP46" s="150"/>
      <c r="ACQ46" s="1040"/>
      <c r="ACR46" s="1041"/>
      <c r="ACY46" s="149"/>
      <c r="ADA46" s="150"/>
      <c r="ADB46" s="1040"/>
      <c r="ADC46" s="1041"/>
      <c r="ADJ46" s="149"/>
      <c r="ADL46" s="150"/>
      <c r="ADM46" s="1040"/>
      <c r="ADN46" s="1041"/>
      <c r="ADU46" s="149"/>
      <c r="ADW46" s="150"/>
      <c r="ADX46" s="1040"/>
      <c r="ADY46" s="1041"/>
      <c r="AEF46" s="149"/>
      <c r="AEH46" s="150"/>
      <c r="AEI46" s="1040"/>
      <c r="AEJ46" s="1041"/>
      <c r="AEQ46" s="149"/>
      <c r="AES46" s="150"/>
      <c r="AET46" s="1040"/>
      <c r="AEU46" s="1041"/>
      <c r="AFB46" s="149"/>
      <c r="AFD46" s="150"/>
      <c r="AFE46" s="1040"/>
      <c r="AFF46" s="1041"/>
      <c r="AFM46" s="149"/>
      <c r="AFO46" s="150"/>
      <c r="AFP46" s="1040"/>
      <c r="AFQ46" s="1041"/>
      <c r="AFX46" s="149"/>
      <c r="AFZ46" s="150"/>
      <c r="AGA46" s="1040"/>
      <c r="AGB46" s="1041"/>
      <c r="AGI46" s="149"/>
      <c r="AGK46" s="150"/>
      <c r="AGL46" s="1040"/>
      <c r="AGM46" s="1041"/>
      <c r="AGT46" s="149"/>
      <c r="AGV46" s="150"/>
      <c r="AGW46" s="1040"/>
      <c r="AGX46" s="1041"/>
      <c r="AHE46" s="149"/>
      <c r="AHG46" s="150"/>
      <c r="AHH46" s="1040"/>
      <c r="AHI46" s="1041"/>
      <c r="AHP46" s="149"/>
      <c r="AHR46" s="150"/>
      <c r="AHS46" s="1040"/>
      <c r="AHT46" s="1041"/>
      <c r="AIA46" s="149"/>
      <c r="AIC46" s="150"/>
      <c r="AID46" s="1040"/>
      <c r="AIE46" s="1041"/>
      <c r="AIL46" s="149"/>
      <c r="AIN46" s="150"/>
      <c r="AIO46" s="1040"/>
      <c r="AIP46" s="1041"/>
      <c r="AIW46" s="149"/>
      <c r="AIY46" s="150"/>
      <c r="AIZ46" s="1040"/>
      <c r="AJA46" s="1041"/>
      <c r="AJH46" s="149"/>
      <c r="AJJ46" s="150"/>
      <c r="AJK46" s="1040"/>
      <c r="AJL46" s="1041"/>
      <c r="AJS46" s="149"/>
      <c r="AJU46" s="150"/>
      <c r="AJV46" s="1040"/>
      <c r="AJW46" s="1041"/>
      <c r="AKD46" s="149"/>
      <c r="AKF46" s="150"/>
      <c r="AKG46" s="1040"/>
      <c r="AKH46" s="1041"/>
      <c r="AKO46" s="149"/>
      <c r="AKQ46" s="150"/>
      <c r="AKR46" s="1040"/>
      <c r="AKS46" s="1041"/>
      <c r="AKZ46" s="149"/>
      <c r="ALB46" s="150"/>
      <c r="ALC46" s="1040"/>
      <c r="ALD46" s="1041"/>
      <c r="ALK46" s="149"/>
      <c r="ALM46" s="150"/>
      <c r="ALN46" s="1040"/>
      <c r="ALO46" s="1041"/>
      <c r="ALV46" s="149"/>
      <c r="ALX46" s="150"/>
      <c r="ALY46" s="1040"/>
      <c r="ALZ46" s="1041"/>
      <c r="AMG46" s="149"/>
      <c r="AMI46" s="150"/>
      <c r="AMJ46" s="1040"/>
      <c r="AMK46" s="1041"/>
      <c r="AMR46" s="149"/>
      <c r="AMT46" s="150"/>
      <c r="AMU46" s="1040"/>
      <c r="AMV46" s="1041"/>
      <c r="ANC46" s="149"/>
      <c r="ANE46" s="150"/>
      <c r="ANF46" s="1040"/>
      <c r="ANG46" s="1041"/>
      <c r="ANN46" s="149"/>
      <c r="ANP46" s="150"/>
      <c r="ANQ46" s="1040"/>
      <c r="ANR46" s="1041"/>
      <c r="ANY46" s="149"/>
      <c r="AOA46" s="150"/>
      <c r="AOB46" s="1040"/>
      <c r="AOC46" s="1041"/>
      <c r="AOJ46" s="149"/>
      <c r="AOL46" s="150"/>
      <c r="AOM46" s="1040"/>
      <c r="AON46" s="1041"/>
      <c r="AOU46" s="149"/>
      <c r="AOW46" s="150"/>
      <c r="AOX46" s="1040"/>
      <c r="AOY46" s="1041"/>
      <c r="APF46" s="149"/>
      <c r="APH46" s="150"/>
      <c r="API46" s="1040"/>
      <c r="APJ46" s="1041"/>
      <c r="APQ46" s="149"/>
      <c r="APS46" s="150"/>
      <c r="APT46" s="1040"/>
      <c r="APU46" s="1041"/>
      <c r="AQB46" s="149"/>
      <c r="AQD46" s="150"/>
      <c r="AQE46" s="1040"/>
      <c r="AQF46" s="1041"/>
      <c r="AQM46" s="149"/>
      <c r="AQO46" s="150"/>
      <c r="AQP46" s="1040"/>
      <c r="AQQ46" s="1041"/>
      <c r="AQX46" s="149"/>
      <c r="AQZ46" s="150"/>
      <c r="ARA46" s="1040"/>
      <c r="ARB46" s="1041"/>
      <c r="ARI46" s="149"/>
      <c r="ARK46" s="150"/>
      <c r="ARL46" s="1040"/>
      <c r="ARM46" s="1041"/>
      <c r="ART46" s="149"/>
      <c r="ARV46" s="150"/>
      <c r="ARW46" s="1040"/>
      <c r="ARX46" s="1041"/>
      <c r="ASE46" s="149"/>
      <c r="ASG46" s="150"/>
      <c r="ASH46" s="1040"/>
      <c r="ASI46" s="1041"/>
      <c r="ASP46" s="149"/>
      <c r="ASR46" s="150"/>
      <c r="ASS46" s="1040"/>
      <c r="AST46" s="1041"/>
      <c r="ATA46" s="149"/>
      <c r="ATC46" s="150"/>
      <c r="ATD46" s="1040"/>
      <c r="ATE46" s="1041"/>
      <c r="ATL46" s="149"/>
      <c r="ATN46" s="150"/>
      <c r="ATO46" s="1040"/>
      <c r="ATP46" s="1041"/>
      <c r="ATW46" s="149"/>
      <c r="ATY46" s="150"/>
      <c r="ATZ46" s="1040"/>
      <c r="AUA46" s="1041"/>
      <c r="AUH46" s="149"/>
      <c r="AUJ46" s="150"/>
      <c r="AUK46" s="1040"/>
      <c r="AUL46" s="1041"/>
      <c r="AUS46" s="149"/>
      <c r="AUU46" s="150"/>
      <c r="AUV46" s="1040"/>
      <c r="AUW46" s="1041"/>
      <c r="AVD46" s="149"/>
      <c r="AVF46" s="150"/>
      <c r="AVG46" s="1040"/>
      <c r="AVH46" s="1041"/>
      <c r="AVO46" s="149"/>
      <c r="AVQ46" s="150"/>
      <c r="AVR46" s="1040"/>
      <c r="AVS46" s="1041"/>
      <c r="AVZ46" s="149"/>
      <c r="AWB46" s="150"/>
      <c r="AWC46" s="1040"/>
      <c r="AWD46" s="1041"/>
      <c r="AWK46" s="149"/>
      <c r="AWM46" s="150"/>
      <c r="AWN46" s="1040"/>
      <c r="AWO46" s="1041"/>
      <c r="AWV46" s="149"/>
      <c r="AWX46" s="150"/>
      <c r="AWY46" s="1040"/>
      <c r="AWZ46" s="1041"/>
      <c r="AXG46" s="149"/>
      <c r="AXI46" s="150"/>
      <c r="AXJ46" s="1040"/>
      <c r="AXK46" s="1041"/>
      <c r="AXR46" s="149"/>
      <c r="AXT46" s="150"/>
      <c r="AXU46" s="1040"/>
      <c r="AXV46" s="1041"/>
      <c r="AYC46" s="149"/>
      <c r="AYE46" s="150"/>
      <c r="AYF46" s="1040"/>
      <c r="AYG46" s="1041"/>
      <c r="AYN46" s="149"/>
      <c r="AYP46" s="150"/>
      <c r="AYQ46" s="1040"/>
      <c r="AYR46" s="1041"/>
      <c r="AYY46" s="149"/>
      <c r="AZA46" s="150"/>
      <c r="AZB46" s="1040"/>
      <c r="AZC46" s="1041"/>
      <c r="AZJ46" s="149"/>
      <c r="AZL46" s="150"/>
      <c r="AZM46" s="1040"/>
      <c r="AZN46" s="1041"/>
      <c r="AZU46" s="149"/>
      <c r="AZW46" s="150"/>
      <c r="AZX46" s="1040"/>
      <c r="AZY46" s="1041"/>
      <c r="BAF46" s="149"/>
      <c r="BAH46" s="150"/>
      <c r="BAI46" s="1040"/>
      <c r="BAJ46" s="1041"/>
      <c r="BAQ46" s="149"/>
      <c r="BAS46" s="150"/>
      <c r="BAT46" s="1040"/>
      <c r="BAU46" s="1041"/>
      <c r="BBB46" s="149"/>
      <c r="BBD46" s="150"/>
      <c r="BBE46" s="1040"/>
      <c r="BBF46" s="1041"/>
      <c r="BBM46" s="149"/>
      <c r="BBO46" s="150"/>
      <c r="BBP46" s="1040"/>
      <c r="BBQ46" s="1041"/>
      <c r="BBX46" s="149"/>
      <c r="BBZ46" s="150"/>
      <c r="BCA46" s="1040"/>
      <c r="BCB46" s="1041"/>
      <c r="BCI46" s="149"/>
      <c r="BCK46" s="150"/>
      <c r="BCL46" s="1040"/>
      <c r="BCM46" s="1041"/>
      <c r="BCT46" s="149"/>
      <c r="BCV46" s="150"/>
      <c r="BCW46" s="1040"/>
      <c r="BCX46" s="1041"/>
      <c r="BDE46" s="149"/>
      <c r="BDG46" s="150"/>
      <c r="BDH46" s="1040"/>
      <c r="BDI46" s="1041"/>
      <c r="BDP46" s="149"/>
      <c r="BDR46" s="150"/>
      <c r="BDS46" s="1040"/>
      <c r="BDT46" s="1041"/>
      <c r="BEA46" s="149"/>
      <c r="BEC46" s="150"/>
      <c r="BED46" s="1040"/>
      <c r="BEE46" s="1041"/>
      <c r="BEL46" s="149"/>
      <c r="BEN46" s="150"/>
      <c r="BEO46" s="1040"/>
      <c r="BEP46" s="1041"/>
      <c r="BEW46" s="149"/>
      <c r="BEY46" s="150"/>
      <c r="BEZ46" s="1040"/>
      <c r="BFA46" s="1041"/>
      <c r="BFH46" s="149"/>
      <c r="BFJ46" s="150"/>
      <c r="BFK46" s="1040"/>
      <c r="BFL46" s="1041"/>
      <c r="BFS46" s="149"/>
      <c r="BFU46" s="150"/>
      <c r="BFV46" s="1040"/>
      <c r="BFW46" s="1041"/>
      <c r="BGD46" s="149"/>
      <c r="BGF46" s="150"/>
      <c r="BGG46" s="1040"/>
      <c r="BGH46" s="1041"/>
      <c r="BGO46" s="149"/>
      <c r="BGQ46" s="150"/>
      <c r="BGR46" s="1040"/>
      <c r="BGS46" s="1041"/>
      <c r="BGZ46" s="149"/>
      <c r="BHB46" s="150"/>
      <c r="BHC46" s="1040"/>
      <c r="BHD46" s="1041"/>
      <c r="BHK46" s="149"/>
      <c r="BHM46" s="150"/>
      <c r="BHN46" s="1040"/>
      <c r="BHO46" s="1041"/>
      <c r="BHV46" s="149"/>
      <c r="BHX46" s="150"/>
      <c r="BHY46" s="1040"/>
      <c r="BHZ46" s="1041"/>
      <c r="BIG46" s="149"/>
      <c r="BII46" s="150"/>
      <c r="BIJ46" s="1040"/>
      <c r="BIK46" s="1041"/>
      <c r="BIR46" s="149"/>
      <c r="BIT46" s="150"/>
      <c r="BIU46" s="1040"/>
      <c r="BIV46" s="1041"/>
      <c r="BJC46" s="149"/>
      <c r="BJE46" s="150"/>
      <c r="BJF46" s="1040"/>
      <c r="BJG46" s="1041"/>
      <c r="BJN46" s="149"/>
      <c r="BJP46" s="150"/>
      <c r="BJQ46" s="1040"/>
      <c r="BJR46" s="1041"/>
      <c r="BJY46" s="149"/>
      <c r="BKA46" s="150"/>
      <c r="BKB46" s="1040"/>
      <c r="BKC46" s="1041"/>
      <c r="BKJ46" s="149"/>
      <c r="BKL46" s="150"/>
      <c r="BKM46" s="1040"/>
      <c r="BKN46" s="1041"/>
      <c r="BKU46" s="149"/>
      <c r="BKW46" s="150"/>
      <c r="BKX46" s="1040"/>
      <c r="BKY46" s="1041"/>
      <c r="BLF46" s="149"/>
      <c r="BLH46" s="150"/>
      <c r="BLI46" s="1040"/>
      <c r="BLJ46" s="1041"/>
      <c r="BLQ46" s="149"/>
      <c r="BLS46" s="150"/>
      <c r="BLT46" s="1040"/>
      <c r="BLU46" s="1041"/>
      <c r="BMB46" s="149"/>
      <c r="BMD46" s="150"/>
      <c r="BME46" s="1040"/>
      <c r="BMF46" s="1041"/>
      <c r="BMM46" s="149"/>
      <c r="BMO46" s="150"/>
      <c r="BMP46" s="1040"/>
      <c r="BMQ46" s="1041"/>
      <c r="BMX46" s="149"/>
      <c r="BMZ46" s="150"/>
      <c r="BNA46" s="1040"/>
      <c r="BNB46" s="1041"/>
      <c r="BNI46" s="149"/>
      <c r="BNK46" s="150"/>
      <c r="BNL46" s="1040"/>
      <c r="BNM46" s="1041"/>
      <c r="BNT46" s="149"/>
      <c r="BNV46" s="150"/>
      <c r="BNW46" s="1040"/>
      <c r="BNX46" s="1041"/>
      <c r="BOE46" s="149"/>
      <c r="BOG46" s="150"/>
      <c r="BOH46" s="1040"/>
      <c r="BOI46" s="1041"/>
      <c r="BOP46" s="149"/>
      <c r="BOR46" s="150"/>
      <c r="BOS46" s="1040"/>
      <c r="BOT46" s="1041"/>
      <c r="BPA46" s="149"/>
      <c r="BPC46" s="150"/>
      <c r="BPD46" s="1040"/>
      <c r="BPE46" s="1041"/>
      <c r="BPL46" s="149"/>
      <c r="BPN46" s="150"/>
      <c r="BPO46" s="1040"/>
      <c r="BPP46" s="1041"/>
      <c r="BPW46" s="149"/>
      <c r="BPY46" s="150"/>
      <c r="BPZ46" s="1040"/>
      <c r="BQA46" s="1041"/>
      <c r="BQH46" s="149"/>
      <c r="BQJ46" s="150"/>
      <c r="BQK46" s="1040"/>
      <c r="BQL46" s="1041"/>
      <c r="BQS46" s="149"/>
      <c r="BQU46" s="150"/>
      <c r="BQV46" s="1040"/>
      <c r="BQW46" s="1041"/>
      <c r="BRD46" s="149"/>
      <c r="BRF46" s="150"/>
      <c r="BRG46" s="1040"/>
      <c r="BRH46" s="1041"/>
      <c r="BRO46" s="149"/>
      <c r="BRQ46" s="150"/>
      <c r="BRR46" s="1040"/>
      <c r="BRS46" s="1041"/>
      <c r="BRZ46" s="149"/>
      <c r="BSB46" s="150"/>
      <c r="BSC46" s="1040"/>
      <c r="BSD46" s="1041"/>
      <c r="BSK46" s="149"/>
      <c r="BSM46" s="150"/>
      <c r="BSN46" s="1040"/>
      <c r="BSO46" s="1041"/>
      <c r="BSV46" s="149"/>
      <c r="BSX46" s="150"/>
      <c r="BSY46" s="1040"/>
      <c r="BSZ46" s="1041"/>
      <c r="BTG46" s="149"/>
      <c r="BTI46" s="150"/>
      <c r="BTJ46" s="1040"/>
      <c r="BTK46" s="1041"/>
      <c r="BTR46" s="149"/>
      <c r="BTT46" s="150"/>
      <c r="BTU46" s="1040"/>
      <c r="BTV46" s="1041"/>
      <c r="BUC46" s="149"/>
      <c r="BUE46" s="150"/>
      <c r="BUF46" s="1040"/>
      <c r="BUG46" s="1041"/>
      <c r="BUN46" s="149"/>
      <c r="BUP46" s="150"/>
      <c r="BUQ46" s="1040"/>
      <c r="BUR46" s="1041"/>
      <c r="BUY46" s="149"/>
      <c r="BVA46" s="150"/>
      <c r="BVB46" s="1040"/>
      <c r="BVC46" s="1041"/>
      <c r="BVJ46" s="149"/>
      <c r="BVL46" s="150"/>
      <c r="BVM46" s="1040"/>
      <c r="BVN46" s="1041"/>
      <c r="BVU46" s="149"/>
      <c r="BVW46" s="150"/>
      <c r="BVX46" s="1040"/>
      <c r="BVY46" s="1041"/>
      <c r="BWF46" s="149"/>
      <c r="BWH46" s="150"/>
      <c r="BWI46" s="1040"/>
      <c r="BWJ46" s="1041"/>
      <c r="BWQ46" s="149"/>
      <c r="BWS46" s="150"/>
      <c r="BWT46" s="1040"/>
      <c r="BWU46" s="1041"/>
      <c r="BXB46" s="149"/>
      <c r="BXD46" s="150"/>
      <c r="BXE46" s="1040"/>
      <c r="BXF46" s="1041"/>
      <c r="BXM46" s="149"/>
      <c r="BXO46" s="150"/>
      <c r="BXP46" s="1040"/>
      <c r="BXQ46" s="1041"/>
      <c r="BXX46" s="149"/>
      <c r="BXZ46" s="150"/>
      <c r="BYA46" s="1040"/>
      <c r="BYB46" s="1041"/>
      <c r="BYI46" s="149"/>
      <c r="BYK46" s="150"/>
      <c r="BYL46" s="1040"/>
      <c r="BYM46" s="1041"/>
      <c r="BYT46" s="149"/>
      <c r="BYV46" s="150"/>
      <c r="BYW46" s="1040"/>
      <c r="BYX46" s="1041"/>
      <c r="BZE46" s="149"/>
      <c r="BZG46" s="150"/>
      <c r="BZH46" s="1040"/>
      <c r="BZI46" s="1041"/>
      <c r="BZP46" s="149"/>
      <c r="BZR46" s="150"/>
      <c r="BZS46" s="1040"/>
      <c r="BZT46" s="1041"/>
      <c r="CAA46" s="149"/>
      <c r="CAC46" s="150"/>
      <c r="CAD46" s="1040"/>
      <c r="CAE46" s="1041"/>
      <c r="CAL46" s="149"/>
      <c r="CAN46" s="150"/>
      <c r="CAO46" s="1040"/>
      <c r="CAP46" s="1041"/>
      <c r="CAW46" s="149"/>
      <c r="CAY46" s="150"/>
      <c r="CAZ46" s="1040"/>
      <c r="CBA46" s="1041"/>
      <c r="CBH46" s="149"/>
      <c r="CBJ46" s="150"/>
      <c r="CBK46" s="1040"/>
      <c r="CBL46" s="1041"/>
      <c r="CBS46" s="149"/>
      <c r="CBU46" s="150"/>
      <c r="CBV46" s="1040"/>
      <c r="CBW46" s="1041"/>
      <c r="CCD46" s="149"/>
      <c r="CCF46" s="150"/>
      <c r="CCG46" s="1040"/>
      <c r="CCH46" s="1041"/>
      <c r="CCO46" s="149"/>
      <c r="CCQ46" s="150"/>
      <c r="CCR46" s="1040"/>
      <c r="CCS46" s="1041"/>
      <c r="CCZ46" s="149"/>
      <c r="CDB46" s="150"/>
      <c r="CDC46" s="1040"/>
      <c r="CDD46" s="1041"/>
      <c r="CDK46" s="149"/>
      <c r="CDM46" s="150"/>
      <c r="CDN46" s="1040"/>
      <c r="CDO46" s="1041"/>
      <c r="CDV46" s="149"/>
      <c r="CDX46" s="150"/>
      <c r="CDY46" s="1040"/>
      <c r="CDZ46" s="1041"/>
      <c r="CEG46" s="149"/>
      <c r="CEI46" s="150"/>
      <c r="CEJ46" s="1040"/>
      <c r="CEK46" s="1041"/>
      <c r="CER46" s="149"/>
      <c r="CET46" s="150"/>
      <c r="CEU46" s="1040"/>
      <c r="CEV46" s="1041"/>
      <c r="CFC46" s="149"/>
      <c r="CFE46" s="150"/>
      <c r="CFF46" s="1040"/>
      <c r="CFG46" s="1041"/>
      <c r="CFN46" s="149"/>
      <c r="CFP46" s="150"/>
      <c r="CFQ46" s="1040"/>
      <c r="CFR46" s="1041"/>
      <c r="CFY46" s="149"/>
      <c r="CGA46" s="150"/>
      <c r="CGB46" s="1040"/>
      <c r="CGC46" s="1041"/>
      <c r="CGJ46" s="149"/>
      <c r="CGL46" s="150"/>
      <c r="CGM46" s="1040"/>
      <c r="CGN46" s="1041"/>
      <c r="CGU46" s="149"/>
      <c r="CGW46" s="150"/>
      <c r="CGX46" s="1040"/>
      <c r="CGY46" s="1041"/>
      <c r="CHF46" s="149"/>
      <c r="CHH46" s="150"/>
      <c r="CHI46" s="1040"/>
      <c r="CHJ46" s="1041"/>
      <c r="CHQ46" s="149"/>
      <c r="CHS46" s="150"/>
      <c r="CHT46" s="1040"/>
      <c r="CHU46" s="1041"/>
      <c r="CIB46" s="149"/>
      <c r="CID46" s="150"/>
      <c r="CIE46" s="1040"/>
      <c r="CIF46" s="1041"/>
      <c r="CIM46" s="149"/>
      <c r="CIO46" s="150"/>
      <c r="CIP46" s="1040"/>
      <c r="CIQ46" s="1041"/>
      <c r="CIX46" s="149"/>
      <c r="CIZ46" s="150"/>
      <c r="CJA46" s="1040"/>
      <c r="CJB46" s="1041"/>
      <c r="CJI46" s="149"/>
      <c r="CJK46" s="150"/>
      <c r="CJL46" s="1040"/>
      <c r="CJM46" s="1041"/>
      <c r="CJT46" s="149"/>
      <c r="CJV46" s="150"/>
      <c r="CJW46" s="1040"/>
      <c r="CJX46" s="1041"/>
      <c r="CKE46" s="149"/>
      <c r="CKG46" s="150"/>
      <c r="CKH46" s="1040"/>
      <c r="CKI46" s="1041"/>
      <c r="CKP46" s="149"/>
      <c r="CKR46" s="150"/>
      <c r="CKS46" s="1040"/>
      <c r="CKT46" s="1041"/>
      <c r="CLA46" s="149"/>
      <c r="CLC46" s="150"/>
      <c r="CLD46" s="1040"/>
      <c r="CLE46" s="1041"/>
      <c r="CLL46" s="149"/>
      <c r="CLN46" s="150"/>
      <c r="CLO46" s="1040"/>
      <c r="CLP46" s="1041"/>
      <c r="CLW46" s="149"/>
      <c r="CLY46" s="150"/>
      <c r="CLZ46" s="1040"/>
      <c r="CMA46" s="1041"/>
      <c r="CMH46" s="149"/>
      <c r="CMJ46" s="150"/>
      <c r="CMK46" s="1040"/>
      <c r="CML46" s="1041"/>
      <c r="CMS46" s="149"/>
      <c r="CMU46" s="150"/>
      <c r="CMV46" s="1040"/>
      <c r="CMW46" s="1041"/>
      <c r="CND46" s="149"/>
      <c r="CNF46" s="150"/>
      <c r="CNG46" s="1040"/>
      <c r="CNH46" s="1041"/>
      <c r="CNO46" s="149"/>
      <c r="CNQ46" s="150"/>
      <c r="CNR46" s="1040"/>
      <c r="CNS46" s="1041"/>
      <c r="CNZ46" s="149"/>
      <c r="COB46" s="150"/>
      <c r="COC46" s="1040"/>
      <c r="COD46" s="1041"/>
      <c r="COK46" s="149"/>
      <c r="COM46" s="150"/>
      <c r="CON46" s="1040"/>
      <c r="COO46" s="1041"/>
      <c r="COV46" s="149"/>
      <c r="COX46" s="150"/>
      <c r="COY46" s="1040"/>
      <c r="COZ46" s="1041"/>
      <c r="CPG46" s="149"/>
      <c r="CPI46" s="150"/>
      <c r="CPJ46" s="1040"/>
      <c r="CPK46" s="1041"/>
      <c r="CPR46" s="149"/>
      <c r="CPT46" s="150"/>
      <c r="CPU46" s="1040"/>
      <c r="CPV46" s="1041"/>
      <c r="CQC46" s="149"/>
      <c r="CQE46" s="150"/>
      <c r="CQF46" s="1040"/>
      <c r="CQG46" s="1041"/>
      <c r="CQN46" s="149"/>
      <c r="CQP46" s="150"/>
      <c r="CQQ46" s="1040"/>
      <c r="CQR46" s="1041"/>
      <c r="CQY46" s="149"/>
      <c r="CRA46" s="150"/>
      <c r="CRB46" s="1040"/>
      <c r="CRC46" s="1041"/>
      <c r="CRJ46" s="149"/>
      <c r="CRL46" s="150"/>
      <c r="CRM46" s="1040"/>
      <c r="CRN46" s="1041"/>
      <c r="CRU46" s="149"/>
      <c r="CRW46" s="150"/>
      <c r="CRX46" s="1040"/>
      <c r="CRY46" s="1041"/>
      <c r="CSF46" s="149"/>
      <c r="CSH46" s="150"/>
      <c r="CSI46" s="1040"/>
      <c r="CSJ46" s="1041"/>
      <c r="CSQ46" s="149"/>
      <c r="CSS46" s="150"/>
      <c r="CST46" s="1040"/>
      <c r="CSU46" s="1041"/>
      <c r="CTB46" s="149"/>
      <c r="CTD46" s="150"/>
      <c r="CTE46" s="1040"/>
      <c r="CTF46" s="1041"/>
      <c r="CTM46" s="149"/>
      <c r="CTO46" s="150"/>
      <c r="CTP46" s="1040"/>
      <c r="CTQ46" s="1041"/>
      <c r="CTX46" s="149"/>
      <c r="CTZ46" s="150"/>
      <c r="CUA46" s="1040"/>
      <c r="CUB46" s="1041"/>
      <c r="CUI46" s="149"/>
      <c r="CUK46" s="150"/>
      <c r="CUL46" s="1040"/>
      <c r="CUM46" s="1041"/>
      <c r="CUT46" s="149"/>
      <c r="CUV46" s="150"/>
      <c r="CUW46" s="1040"/>
      <c r="CUX46" s="1041"/>
      <c r="CVE46" s="149"/>
      <c r="CVG46" s="150"/>
      <c r="CVH46" s="1040"/>
      <c r="CVI46" s="1041"/>
      <c r="CVP46" s="149"/>
      <c r="CVR46" s="150"/>
      <c r="CVS46" s="1040"/>
      <c r="CVT46" s="1041"/>
      <c r="CWA46" s="149"/>
      <c r="CWC46" s="150"/>
      <c r="CWD46" s="1040"/>
      <c r="CWE46" s="1041"/>
      <c r="CWL46" s="149"/>
      <c r="CWN46" s="150"/>
      <c r="CWO46" s="1040"/>
      <c r="CWP46" s="1041"/>
      <c r="CWW46" s="149"/>
      <c r="CWY46" s="150"/>
      <c r="CWZ46" s="1040"/>
      <c r="CXA46" s="1041"/>
      <c r="CXH46" s="149"/>
      <c r="CXJ46" s="150"/>
      <c r="CXK46" s="1040"/>
      <c r="CXL46" s="1041"/>
      <c r="CXS46" s="149"/>
      <c r="CXU46" s="150"/>
      <c r="CXV46" s="1040"/>
      <c r="CXW46" s="1041"/>
      <c r="CYD46" s="149"/>
      <c r="CYF46" s="150"/>
      <c r="CYG46" s="1040"/>
      <c r="CYH46" s="1041"/>
      <c r="CYO46" s="149"/>
      <c r="CYQ46" s="150"/>
      <c r="CYR46" s="1040"/>
      <c r="CYS46" s="1041"/>
      <c r="CYZ46" s="149"/>
      <c r="CZB46" s="150"/>
      <c r="CZC46" s="1040"/>
      <c r="CZD46" s="1041"/>
      <c r="CZK46" s="149"/>
      <c r="CZM46" s="150"/>
      <c r="CZN46" s="1040"/>
      <c r="CZO46" s="1041"/>
      <c r="CZV46" s="149"/>
      <c r="CZX46" s="150"/>
      <c r="CZY46" s="1040"/>
      <c r="CZZ46" s="1041"/>
      <c r="DAG46" s="149"/>
      <c r="DAI46" s="150"/>
      <c r="DAJ46" s="1040"/>
      <c r="DAK46" s="1041"/>
      <c r="DAR46" s="149"/>
      <c r="DAT46" s="150"/>
      <c r="DAU46" s="1040"/>
      <c r="DAV46" s="1041"/>
      <c r="DBC46" s="149"/>
      <c r="DBE46" s="150"/>
      <c r="DBF46" s="1040"/>
      <c r="DBG46" s="1041"/>
      <c r="DBN46" s="149"/>
      <c r="DBP46" s="150"/>
      <c r="DBQ46" s="1040"/>
      <c r="DBR46" s="1041"/>
      <c r="DBY46" s="149"/>
      <c r="DCA46" s="150"/>
      <c r="DCB46" s="1040"/>
      <c r="DCC46" s="1041"/>
      <c r="DCJ46" s="149"/>
      <c r="DCL46" s="150"/>
      <c r="DCM46" s="1040"/>
      <c r="DCN46" s="1041"/>
      <c r="DCU46" s="149"/>
      <c r="DCW46" s="150"/>
      <c r="DCX46" s="1040"/>
      <c r="DCY46" s="1041"/>
      <c r="DDF46" s="149"/>
      <c r="DDH46" s="150"/>
      <c r="DDI46" s="1040"/>
      <c r="DDJ46" s="1041"/>
      <c r="DDQ46" s="149"/>
      <c r="DDS46" s="150"/>
      <c r="DDT46" s="1040"/>
      <c r="DDU46" s="1041"/>
      <c r="DEB46" s="149"/>
      <c r="DED46" s="150"/>
      <c r="DEE46" s="1040"/>
      <c r="DEF46" s="1041"/>
      <c r="DEM46" s="149"/>
      <c r="DEO46" s="150"/>
      <c r="DEP46" s="1040"/>
      <c r="DEQ46" s="1041"/>
      <c r="DEX46" s="149"/>
      <c r="DEZ46" s="150"/>
      <c r="DFA46" s="1040"/>
      <c r="DFB46" s="1041"/>
      <c r="DFI46" s="149"/>
      <c r="DFK46" s="150"/>
      <c r="DFL46" s="1040"/>
      <c r="DFM46" s="1041"/>
      <c r="DFT46" s="149"/>
      <c r="DFV46" s="150"/>
      <c r="DFW46" s="1040"/>
      <c r="DFX46" s="1041"/>
      <c r="DGE46" s="149"/>
      <c r="DGG46" s="150"/>
      <c r="DGH46" s="1040"/>
      <c r="DGI46" s="1041"/>
      <c r="DGP46" s="149"/>
      <c r="DGR46" s="150"/>
      <c r="DGS46" s="1040"/>
      <c r="DGT46" s="1041"/>
      <c r="DHA46" s="149"/>
      <c r="DHC46" s="150"/>
      <c r="DHD46" s="1040"/>
      <c r="DHE46" s="1041"/>
      <c r="DHL46" s="149"/>
      <c r="DHN46" s="150"/>
      <c r="DHO46" s="1040"/>
      <c r="DHP46" s="1041"/>
      <c r="DHW46" s="149"/>
      <c r="DHY46" s="150"/>
      <c r="DHZ46" s="1040"/>
      <c r="DIA46" s="1041"/>
      <c r="DIH46" s="149"/>
      <c r="DIJ46" s="150"/>
      <c r="DIK46" s="1040"/>
      <c r="DIL46" s="1041"/>
      <c r="DIS46" s="149"/>
      <c r="DIU46" s="150"/>
      <c r="DIV46" s="1040"/>
      <c r="DIW46" s="1041"/>
      <c r="DJD46" s="149"/>
      <c r="DJF46" s="150"/>
      <c r="DJG46" s="1040"/>
      <c r="DJH46" s="1041"/>
      <c r="DJO46" s="149"/>
      <c r="DJQ46" s="150"/>
      <c r="DJR46" s="1040"/>
      <c r="DJS46" s="1041"/>
      <c r="DJZ46" s="149"/>
      <c r="DKB46" s="150"/>
      <c r="DKC46" s="1040"/>
      <c r="DKD46" s="1041"/>
      <c r="DKK46" s="149"/>
      <c r="DKM46" s="150"/>
      <c r="DKN46" s="1040"/>
      <c r="DKO46" s="1041"/>
      <c r="DKV46" s="149"/>
      <c r="DKX46" s="150"/>
      <c r="DKY46" s="1040"/>
      <c r="DKZ46" s="1041"/>
      <c r="DLG46" s="149"/>
      <c r="DLI46" s="150"/>
      <c r="DLJ46" s="1040"/>
      <c r="DLK46" s="1041"/>
      <c r="DLR46" s="149"/>
      <c r="DLT46" s="150"/>
      <c r="DLU46" s="1040"/>
      <c r="DLV46" s="1041"/>
      <c r="DMC46" s="149"/>
      <c r="DME46" s="150"/>
      <c r="DMF46" s="1040"/>
      <c r="DMG46" s="1041"/>
      <c r="DMN46" s="149"/>
      <c r="DMP46" s="150"/>
      <c r="DMQ46" s="1040"/>
      <c r="DMR46" s="1041"/>
      <c r="DMY46" s="149"/>
      <c r="DNA46" s="150"/>
      <c r="DNB46" s="1040"/>
      <c r="DNC46" s="1041"/>
      <c r="DNJ46" s="149"/>
      <c r="DNL46" s="150"/>
      <c r="DNM46" s="1040"/>
      <c r="DNN46" s="1041"/>
      <c r="DNU46" s="149"/>
      <c r="DNW46" s="150"/>
      <c r="DNX46" s="1040"/>
      <c r="DNY46" s="1041"/>
      <c r="DOF46" s="149"/>
      <c r="DOH46" s="150"/>
      <c r="DOI46" s="1040"/>
      <c r="DOJ46" s="1041"/>
      <c r="DOQ46" s="149"/>
      <c r="DOS46" s="150"/>
      <c r="DOT46" s="1040"/>
      <c r="DOU46" s="1041"/>
      <c r="DPB46" s="149"/>
      <c r="DPD46" s="150"/>
      <c r="DPE46" s="1040"/>
      <c r="DPF46" s="1041"/>
      <c r="DPM46" s="149"/>
      <c r="DPO46" s="150"/>
      <c r="DPP46" s="1040"/>
      <c r="DPQ46" s="1041"/>
      <c r="DPX46" s="149"/>
      <c r="DPZ46" s="150"/>
      <c r="DQA46" s="1040"/>
      <c r="DQB46" s="1041"/>
      <c r="DQI46" s="149"/>
      <c r="DQK46" s="150"/>
      <c r="DQL46" s="1040"/>
      <c r="DQM46" s="1041"/>
      <c r="DQT46" s="149"/>
      <c r="DQV46" s="150"/>
      <c r="DQW46" s="1040"/>
      <c r="DQX46" s="1041"/>
      <c r="DRE46" s="149"/>
      <c r="DRG46" s="150"/>
      <c r="DRH46" s="1040"/>
      <c r="DRI46" s="1041"/>
      <c r="DRP46" s="149"/>
      <c r="DRR46" s="150"/>
      <c r="DRS46" s="1040"/>
      <c r="DRT46" s="1041"/>
      <c r="DSA46" s="149"/>
      <c r="DSC46" s="150"/>
      <c r="DSD46" s="1040"/>
      <c r="DSE46" s="1041"/>
      <c r="DSL46" s="149"/>
      <c r="DSN46" s="150"/>
      <c r="DSO46" s="1040"/>
      <c r="DSP46" s="1041"/>
      <c r="DSW46" s="149"/>
      <c r="DSY46" s="150"/>
      <c r="DSZ46" s="1040"/>
      <c r="DTA46" s="1041"/>
      <c r="DTH46" s="149"/>
      <c r="DTJ46" s="150"/>
      <c r="DTK46" s="1040"/>
      <c r="DTL46" s="1041"/>
      <c r="DTS46" s="149"/>
      <c r="DTU46" s="150"/>
      <c r="DTV46" s="1040"/>
      <c r="DTW46" s="1041"/>
      <c r="DUD46" s="149"/>
      <c r="DUF46" s="150"/>
      <c r="DUG46" s="1040"/>
      <c r="DUH46" s="1041"/>
      <c r="DUO46" s="149"/>
      <c r="DUQ46" s="150"/>
      <c r="DUR46" s="1040"/>
      <c r="DUS46" s="1041"/>
      <c r="DUZ46" s="149"/>
      <c r="DVB46" s="150"/>
      <c r="DVC46" s="1040"/>
      <c r="DVD46" s="1041"/>
      <c r="DVK46" s="149"/>
      <c r="DVM46" s="150"/>
      <c r="DVN46" s="1040"/>
      <c r="DVO46" s="1041"/>
      <c r="DVV46" s="149"/>
      <c r="DVX46" s="150"/>
      <c r="DVY46" s="1040"/>
      <c r="DVZ46" s="1041"/>
      <c r="DWG46" s="149"/>
      <c r="DWI46" s="150"/>
      <c r="DWJ46" s="1040"/>
      <c r="DWK46" s="1041"/>
      <c r="DWR46" s="149"/>
      <c r="DWT46" s="150"/>
      <c r="DWU46" s="1040"/>
      <c r="DWV46" s="1041"/>
      <c r="DXC46" s="149"/>
      <c r="DXE46" s="150"/>
      <c r="DXF46" s="1040"/>
      <c r="DXG46" s="1041"/>
      <c r="DXN46" s="149"/>
      <c r="DXP46" s="150"/>
      <c r="DXQ46" s="1040"/>
      <c r="DXR46" s="1041"/>
      <c r="DXY46" s="149"/>
      <c r="DYA46" s="150"/>
      <c r="DYB46" s="1040"/>
      <c r="DYC46" s="1041"/>
      <c r="DYJ46" s="149"/>
      <c r="DYL46" s="150"/>
      <c r="DYM46" s="1040"/>
      <c r="DYN46" s="1041"/>
      <c r="DYU46" s="149"/>
      <c r="DYW46" s="150"/>
      <c r="DYX46" s="1040"/>
      <c r="DYY46" s="1041"/>
      <c r="DZF46" s="149"/>
      <c r="DZH46" s="150"/>
      <c r="DZI46" s="1040"/>
      <c r="DZJ46" s="1041"/>
      <c r="DZQ46" s="149"/>
      <c r="DZS46" s="150"/>
      <c r="DZT46" s="1040"/>
      <c r="DZU46" s="1041"/>
      <c r="EAB46" s="149"/>
      <c r="EAD46" s="150"/>
      <c r="EAE46" s="1040"/>
      <c r="EAF46" s="1041"/>
      <c r="EAM46" s="149"/>
      <c r="EAO46" s="150"/>
      <c r="EAP46" s="1040"/>
      <c r="EAQ46" s="1041"/>
      <c r="EAX46" s="149"/>
      <c r="EAZ46" s="150"/>
      <c r="EBA46" s="1040"/>
      <c r="EBB46" s="1041"/>
      <c r="EBI46" s="149"/>
      <c r="EBK46" s="150"/>
      <c r="EBL46" s="1040"/>
      <c r="EBM46" s="1041"/>
      <c r="EBT46" s="149"/>
      <c r="EBV46" s="150"/>
      <c r="EBW46" s="1040"/>
      <c r="EBX46" s="1041"/>
      <c r="ECE46" s="149"/>
      <c r="ECG46" s="150"/>
      <c r="ECH46" s="1040"/>
      <c r="ECI46" s="1041"/>
      <c r="ECP46" s="149"/>
      <c r="ECR46" s="150"/>
      <c r="ECS46" s="1040"/>
      <c r="ECT46" s="1041"/>
      <c r="EDA46" s="149"/>
      <c r="EDC46" s="150"/>
      <c r="EDD46" s="1040"/>
      <c r="EDE46" s="1041"/>
      <c r="EDL46" s="149"/>
      <c r="EDN46" s="150"/>
      <c r="EDO46" s="1040"/>
      <c r="EDP46" s="1041"/>
      <c r="EDW46" s="149"/>
      <c r="EDY46" s="150"/>
      <c r="EDZ46" s="1040"/>
      <c r="EEA46" s="1041"/>
      <c r="EEH46" s="149"/>
      <c r="EEJ46" s="150"/>
      <c r="EEK46" s="1040"/>
      <c r="EEL46" s="1041"/>
      <c r="EES46" s="149"/>
      <c r="EEU46" s="150"/>
      <c r="EEV46" s="1040"/>
      <c r="EEW46" s="1041"/>
      <c r="EFD46" s="149"/>
      <c r="EFF46" s="150"/>
      <c r="EFG46" s="1040"/>
      <c r="EFH46" s="1041"/>
      <c r="EFO46" s="149"/>
      <c r="EFQ46" s="150"/>
      <c r="EFR46" s="1040"/>
      <c r="EFS46" s="1041"/>
      <c r="EFZ46" s="149"/>
      <c r="EGB46" s="150"/>
      <c r="EGC46" s="1040"/>
      <c r="EGD46" s="1041"/>
      <c r="EGK46" s="149"/>
      <c r="EGM46" s="150"/>
      <c r="EGN46" s="1040"/>
      <c r="EGO46" s="1041"/>
      <c r="EGV46" s="149"/>
      <c r="EGX46" s="150"/>
      <c r="EGY46" s="1040"/>
      <c r="EGZ46" s="1041"/>
      <c r="EHG46" s="149"/>
      <c r="EHI46" s="150"/>
      <c r="EHJ46" s="1040"/>
      <c r="EHK46" s="1041"/>
      <c r="EHR46" s="149"/>
      <c r="EHT46" s="150"/>
      <c r="EHU46" s="1040"/>
      <c r="EHV46" s="1041"/>
      <c r="EIC46" s="149"/>
      <c r="EIE46" s="150"/>
      <c r="EIF46" s="1040"/>
      <c r="EIG46" s="1041"/>
      <c r="EIN46" s="149"/>
      <c r="EIP46" s="150"/>
      <c r="EIQ46" s="1040"/>
      <c r="EIR46" s="1041"/>
      <c r="EIY46" s="149"/>
      <c r="EJA46" s="150"/>
      <c r="EJB46" s="1040"/>
      <c r="EJC46" s="1041"/>
      <c r="EJJ46" s="149"/>
      <c r="EJL46" s="150"/>
      <c r="EJM46" s="1040"/>
      <c r="EJN46" s="1041"/>
      <c r="EJU46" s="149"/>
      <c r="EJW46" s="150"/>
      <c r="EJX46" s="1040"/>
      <c r="EJY46" s="1041"/>
      <c r="EKF46" s="149"/>
      <c r="EKH46" s="150"/>
      <c r="EKI46" s="1040"/>
      <c r="EKJ46" s="1041"/>
      <c r="EKQ46" s="149"/>
      <c r="EKS46" s="150"/>
      <c r="EKT46" s="1040"/>
      <c r="EKU46" s="1041"/>
      <c r="ELB46" s="149"/>
      <c r="ELD46" s="150"/>
      <c r="ELE46" s="1040"/>
      <c r="ELF46" s="1041"/>
      <c r="ELM46" s="149"/>
      <c r="ELO46" s="150"/>
      <c r="ELP46" s="1040"/>
      <c r="ELQ46" s="1041"/>
      <c r="ELX46" s="149"/>
      <c r="ELZ46" s="150"/>
      <c r="EMA46" s="1040"/>
      <c r="EMB46" s="1041"/>
      <c r="EMI46" s="149"/>
      <c r="EMK46" s="150"/>
      <c r="EML46" s="1040"/>
      <c r="EMM46" s="1041"/>
      <c r="EMT46" s="149"/>
      <c r="EMV46" s="150"/>
      <c r="EMW46" s="1040"/>
      <c r="EMX46" s="1041"/>
      <c r="ENE46" s="149"/>
      <c r="ENG46" s="150"/>
      <c r="ENH46" s="1040"/>
      <c r="ENI46" s="1041"/>
      <c r="ENP46" s="149"/>
      <c r="ENR46" s="150"/>
      <c r="ENS46" s="1040"/>
      <c r="ENT46" s="1041"/>
      <c r="EOA46" s="149"/>
      <c r="EOC46" s="150"/>
      <c r="EOD46" s="1040"/>
      <c r="EOE46" s="1041"/>
      <c r="EOL46" s="149"/>
      <c r="EON46" s="150"/>
      <c r="EOO46" s="1040"/>
      <c r="EOP46" s="1041"/>
      <c r="EOW46" s="149"/>
      <c r="EOY46" s="150"/>
      <c r="EOZ46" s="1040"/>
      <c r="EPA46" s="1041"/>
      <c r="EPH46" s="149"/>
      <c r="EPJ46" s="150"/>
      <c r="EPK46" s="1040"/>
      <c r="EPL46" s="1041"/>
      <c r="EPS46" s="149"/>
      <c r="EPU46" s="150"/>
      <c r="EPV46" s="1040"/>
      <c r="EPW46" s="1041"/>
      <c r="EQD46" s="149"/>
      <c r="EQF46" s="150"/>
      <c r="EQG46" s="1040"/>
      <c r="EQH46" s="1041"/>
      <c r="EQO46" s="149"/>
      <c r="EQQ46" s="150"/>
      <c r="EQR46" s="1040"/>
      <c r="EQS46" s="1041"/>
      <c r="EQZ46" s="149"/>
      <c r="ERB46" s="150"/>
      <c r="ERC46" s="1040"/>
      <c r="ERD46" s="1041"/>
      <c r="ERK46" s="149"/>
      <c r="ERM46" s="150"/>
      <c r="ERN46" s="1040"/>
      <c r="ERO46" s="1041"/>
      <c r="ERV46" s="149"/>
      <c r="ERX46" s="150"/>
      <c r="ERY46" s="1040"/>
      <c r="ERZ46" s="1041"/>
      <c r="ESG46" s="149"/>
      <c r="ESI46" s="150"/>
      <c r="ESJ46" s="1040"/>
      <c r="ESK46" s="1041"/>
      <c r="ESR46" s="149"/>
      <c r="EST46" s="150"/>
      <c r="ESU46" s="1040"/>
      <c r="ESV46" s="1041"/>
      <c r="ETC46" s="149"/>
      <c r="ETE46" s="150"/>
      <c r="ETF46" s="1040"/>
      <c r="ETG46" s="1041"/>
      <c r="ETN46" s="149"/>
      <c r="ETP46" s="150"/>
      <c r="ETQ46" s="1040"/>
      <c r="ETR46" s="1041"/>
      <c r="ETY46" s="149"/>
      <c r="EUA46" s="150"/>
      <c r="EUB46" s="1040"/>
      <c r="EUC46" s="1041"/>
      <c r="EUJ46" s="149"/>
      <c r="EUL46" s="150"/>
      <c r="EUM46" s="1040"/>
      <c r="EUN46" s="1041"/>
      <c r="EUU46" s="149"/>
      <c r="EUW46" s="150"/>
      <c r="EUX46" s="1040"/>
      <c r="EUY46" s="1041"/>
      <c r="EVF46" s="149"/>
      <c r="EVH46" s="150"/>
      <c r="EVI46" s="1040"/>
      <c r="EVJ46" s="1041"/>
      <c r="EVQ46" s="149"/>
      <c r="EVS46" s="150"/>
      <c r="EVT46" s="1040"/>
      <c r="EVU46" s="1041"/>
      <c r="EWB46" s="149"/>
      <c r="EWD46" s="150"/>
      <c r="EWE46" s="1040"/>
      <c r="EWF46" s="1041"/>
      <c r="EWM46" s="149"/>
      <c r="EWO46" s="150"/>
      <c r="EWP46" s="1040"/>
      <c r="EWQ46" s="1041"/>
      <c r="EWX46" s="149"/>
      <c r="EWZ46" s="150"/>
      <c r="EXA46" s="1040"/>
      <c r="EXB46" s="1041"/>
      <c r="EXI46" s="149"/>
      <c r="EXK46" s="150"/>
      <c r="EXL46" s="1040"/>
      <c r="EXM46" s="1041"/>
      <c r="EXT46" s="149"/>
      <c r="EXV46" s="150"/>
      <c r="EXW46" s="1040"/>
      <c r="EXX46" s="1041"/>
      <c r="EYE46" s="149"/>
      <c r="EYG46" s="150"/>
      <c r="EYH46" s="1040"/>
      <c r="EYI46" s="1041"/>
      <c r="EYP46" s="149"/>
      <c r="EYR46" s="150"/>
      <c r="EYS46" s="1040"/>
      <c r="EYT46" s="1041"/>
      <c r="EZA46" s="149"/>
      <c r="EZC46" s="150"/>
      <c r="EZD46" s="1040"/>
      <c r="EZE46" s="1041"/>
      <c r="EZL46" s="149"/>
      <c r="EZN46" s="150"/>
      <c r="EZO46" s="1040"/>
      <c r="EZP46" s="1041"/>
      <c r="EZW46" s="149"/>
      <c r="EZY46" s="150"/>
      <c r="EZZ46" s="1040"/>
      <c r="FAA46" s="1041"/>
      <c r="FAH46" s="149"/>
      <c r="FAJ46" s="150"/>
      <c r="FAK46" s="1040"/>
      <c r="FAL46" s="1041"/>
      <c r="FAS46" s="149"/>
      <c r="FAU46" s="150"/>
      <c r="FAV46" s="1040"/>
      <c r="FAW46" s="1041"/>
      <c r="FBD46" s="149"/>
      <c r="FBF46" s="150"/>
      <c r="FBG46" s="1040"/>
      <c r="FBH46" s="1041"/>
      <c r="FBO46" s="149"/>
      <c r="FBQ46" s="150"/>
      <c r="FBR46" s="1040"/>
      <c r="FBS46" s="1041"/>
      <c r="FBZ46" s="149"/>
      <c r="FCB46" s="150"/>
      <c r="FCC46" s="1040"/>
      <c r="FCD46" s="1041"/>
      <c r="FCK46" s="149"/>
      <c r="FCM46" s="150"/>
      <c r="FCN46" s="1040"/>
      <c r="FCO46" s="1041"/>
      <c r="FCV46" s="149"/>
      <c r="FCX46" s="150"/>
      <c r="FCY46" s="1040"/>
      <c r="FCZ46" s="1041"/>
      <c r="FDG46" s="149"/>
      <c r="FDI46" s="150"/>
      <c r="FDJ46" s="1040"/>
      <c r="FDK46" s="1041"/>
      <c r="FDR46" s="149"/>
      <c r="FDT46" s="150"/>
      <c r="FDU46" s="1040"/>
      <c r="FDV46" s="1041"/>
      <c r="FEC46" s="149"/>
      <c r="FEE46" s="150"/>
      <c r="FEF46" s="1040"/>
      <c r="FEG46" s="1041"/>
      <c r="FEN46" s="149"/>
      <c r="FEP46" s="150"/>
      <c r="FEQ46" s="1040"/>
      <c r="FER46" s="1041"/>
      <c r="FEY46" s="149"/>
      <c r="FFA46" s="150"/>
      <c r="FFB46" s="1040"/>
      <c r="FFC46" s="1041"/>
      <c r="FFJ46" s="149"/>
      <c r="FFL46" s="150"/>
      <c r="FFM46" s="1040"/>
      <c r="FFN46" s="1041"/>
      <c r="FFU46" s="149"/>
      <c r="FFW46" s="150"/>
      <c r="FFX46" s="1040"/>
      <c r="FFY46" s="1041"/>
      <c r="FGF46" s="149"/>
      <c r="FGH46" s="150"/>
      <c r="FGI46" s="1040"/>
      <c r="FGJ46" s="1041"/>
      <c r="FGQ46" s="149"/>
      <c r="FGS46" s="150"/>
      <c r="FGT46" s="1040"/>
      <c r="FGU46" s="1041"/>
      <c r="FHB46" s="149"/>
      <c r="FHD46" s="150"/>
      <c r="FHE46" s="1040"/>
      <c r="FHF46" s="1041"/>
      <c r="FHM46" s="149"/>
      <c r="FHO46" s="150"/>
      <c r="FHP46" s="1040"/>
      <c r="FHQ46" s="1041"/>
      <c r="FHX46" s="149"/>
      <c r="FHZ46" s="150"/>
      <c r="FIA46" s="1040"/>
      <c r="FIB46" s="1041"/>
      <c r="FII46" s="149"/>
      <c r="FIK46" s="150"/>
      <c r="FIL46" s="1040"/>
      <c r="FIM46" s="1041"/>
      <c r="FIT46" s="149"/>
      <c r="FIV46" s="150"/>
      <c r="FIW46" s="1040"/>
      <c r="FIX46" s="1041"/>
      <c r="FJE46" s="149"/>
      <c r="FJG46" s="150"/>
      <c r="FJH46" s="1040"/>
      <c r="FJI46" s="1041"/>
      <c r="FJP46" s="149"/>
      <c r="FJR46" s="150"/>
      <c r="FJS46" s="1040"/>
      <c r="FJT46" s="1041"/>
      <c r="FKA46" s="149"/>
      <c r="FKC46" s="150"/>
      <c r="FKD46" s="1040"/>
      <c r="FKE46" s="1041"/>
      <c r="FKL46" s="149"/>
      <c r="FKN46" s="150"/>
      <c r="FKO46" s="1040"/>
      <c r="FKP46" s="1041"/>
      <c r="FKW46" s="149"/>
      <c r="FKY46" s="150"/>
      <c r="FKZ46" s="1040"/>
      <c r="FLA46" s="1041"/>
      <c r="FLH46" s="149"/>
      <c r="FLJ46" s="150"/>
      <c r="FLK46" s="1040"/>
      <c r="FLL46" s="1041"/>
      <c r="FLS46" s="149"/>
      <c r="FLU46" s="150"/>
      <c r="FLV46" s="1040"/>
      <c r="FLW46" s="1041"/>
      <c r="FMD46" s="149"/>
      <c r="FMF46" s="150"/>
      <c r="FMG46" s="1040"/>
      <c r="FMH46" s="1041"/>
      <c r="FMO46" s="149"/>
      <c r="FMQ46" s="150"/>
      <c r="FMR46" s="1040"/>
      <c r="FMS46" s="1041"/>
      <c r="FMZ46" s="149"/>
      <c r="FNB46" s="150"/>
      <c r="FNC46" s="1040"/>
      <c r="FND46" s="1041"/>
      <c r="FNK46" s="149"/>
      <c r="FNM46" s="150"/>
      <c r="FNN46" s="1040"/>
      <c r="FNO46" s="1041"/>
      <c r="FNV46" s="149"/>
      <c r="FNX46" s="150"/>
      <c r="FNY46" s="1040"/>
      <c r="FNZ46" s="1041"/>
      <c r="FOG46" s="149"/>
      <c r="FOI46" s="150"/>
      <c r="FOJ46" s="1040"/>
      <c r="FOK46" s="1041"/>
      <c r="FOR46" s="149"/>
      <c r="FOT46" s="150"/>
      <c r="FOU46" s="1040"/>
      <c r="FOV46" s="1041"/>
      <c r="FPC46" s="149"/>
      <c r="FPE46" s="150"/>
      <c r="FPF46" s="1040"/>
      <c r="FPG46" s="1041"/>
      <c r="FPN46" s="149"/>
      <c r="FPP46" s="150"/>
      <c r="FPQ46" s="1040"/>
      <c r="FPR46" s="1041"/>
      <c r="FPY46" s="149"/>
      <c r="FQA46" s="150"/>
      <c r="FQB46" s="1040"/>
      <c r="FQC46" s="1041"/>
      <c r="FQJ46" s="149"/>
      <c r="FQL46" s="150"/>
      <c r="FQM46" s="1040"/>
      <c r="FQN46" s="1041"/>
      <c r="FQU46" s="149"/>
      <c r="FQW46" s="150"/>
      <c r="FQX46" s="1040"/>
      <c r="FQY46" s="1041"/>
      <c r="FRF46" s="149"/>
      <c r="FRH46" s="150"/>
      <c r="FRI46" s="1040"/>
      <c r="FRJ46" s="1041"/>
      <c r="FRQ46" s="149"/>
      <c r="FRS46" s="150"/>
      <c r="FRT46" s="1040"/>
      <c r="FRU46" s="1041"/>
      <c r="FSB46" s="149"/>
      <c r="FSD46" s="150"/>
      <c r="FSE46" s="1040"/>
      <c r="FSF46" s="1041"/>
      <c r="FSM46" s="149"/>
      <c r="FSO46" s="150"/>
      <c r="FSP46" s="1040"/>
      <c r="FSQ46" s="1041"/>
      <c r="FSX46" s="149"/>
      <c r="FSZ46" s="150"/>
      <c r="FTA46" s="1040"/>
      <c r="FTB46" s="1041"/>
      <c r="FTI46" s="149"/>
      <c r="FTK46" s="150"/>
      <c r="FTL46" s="1040"/>
      <c r="FTM46" s="1041"/>
      <c r="FTT46" s="149"/>
      <c r="FTV46" s="150"/>
      <c r="FTW46" s="1040"/>
      <c r="FTX46" s="1041"/>
      <c r="FUE46" s="149"/>
      <c r="FUG46" s="150"/>
      <c r="FUH46" s="1040"/>
      <c r="FUI46" s="1041"/>
      <c r="FUP46" s="149"/>
      <c r="FUR46" s="150"/>
      <c r="FUS46" s="1040"/>
      <c r="FUT46" s="1041"/>
      <c r="FVA46" s="149"/>
      <c r="FVC46" s="150"/>
      <c r="FVD46" s="1040"/>
      <c r="FVE46" s="1041"/>
      <c r="FVL46" s="149"/>
      <c r="FVN46" s="150"/>
      <c r="FVO46" s="1040"/>
      <c r="FVP46" s="1041"/>
      <c r="FVW46" s="149"/>
      <c r="FVY46" s="150"/>
      <c r="FVZ46" s="1040"/>
      <c r="FWA46" s="1041"/>
      <c r="FWH46" s="149"/>
      <c r="FWJ46" s="150"/>
      <c r="FWK46" s="1040"/>
      <c r="FWL46" s="1041"/>
      <c r="FWS46" s="149"/>
      <c r="FWU46" s="150"/>
      <c r="FWV46" s="1040"/>
      <c r="FWW46" s="1041"/>
      <c r="FXD46" s="149"/>
      <c r="FXF46" s="150"/>
      <c r="FXG46" s="1040"/>
      <c r="FXH46" s="1041"/>
      <c r="FXO46" s="149"/>
      <c r="FXQ46" s="150"/>
      <c r="FXR46" s="1040"/>
      <c r="FXS46" s="1041"/>
      <c r="FXZ46" s="149"/>
      <c r="FYB46" s="150"/>
      <c r="FYC46" s="1040"/>
      <c r="FYD46" s="1041"/>
      <c r="FYK46" s="149"/>
      <c r="FYM46" s="150"/>
      <c r="FYN46" s="1040"/>
      <c r="FYO46" s="1041"/>
      <c r="FYV46" s="149"/>
      <c r="FYX46" s="150"/>
      <c r="FYY46" s="1040"/>
      <c r="FYZ46" s="1041"/>
      <c r="FZG46" s="149"/>
      <c r="FZI46" s="150"/>
      <c r="FZJ46" s="1040"/>
      <c r="FZK46" s="1041"/>
      <c r="FZR46" s="149"/>
      <c r="FZT46" s="150"/>
      <c r="FZU46" s="1040"/>
      <c r="FZV46" s="1041"/>
      <c r="GAC46" s="149"/>
      <c r="GAE46" s="150"/>
      <c r="GAF46" s="1040"/>
      <c r="GAG46" s="1041"/>
      <c r="GAN46" s="149"/>
      <c r="GAP46" s="150"/>
      <c r="GAQ46" s="1040"/>
      <c r="GAR46" s="1041"/>
      <c r="GAY46" s="149"/>
      <c r="GBA46" s="150"/>
      <c r="GBB46" s="1040"/>
      <c r="GBC46" s="1041"/>
      <c r="GBJ46" s="149"/>
      <c r="GBL46" s="150"/>
      <c r="GBM46" s="1040"/>
      <c r="GBN46" s="1041"/>
      <c r="GBU46" s="149"/>
      <c r="GBW46" s="150"/>
      <c r="GBX46" s="1040"/>
      <c r="GBY46" s="1041"/>
      <c r="GCF46" s="149"/>
      <c r="GCH46" s="150"/>
      <c r="GCI46" s="1040"/>
      <c r="GCJ46" s="1041"/>
      <c r="GCQ46" s="149"/>
      <c r="GCS46" s="150"/>
      <c r="GCT46" s="1040"/>
      <c r="GCU46" s="1041"/>
      <c r="GDB46" s="149"/>
      <c r="GDD46" s="150"/>
      <c r="GDE46" s="1040"/>
      <c r="GDF46" s="1041"/>
      <c r="GDM46" s="149"/>
      <c r="GDO46" s="150"/>
      <c r="GDP46" s="1040"/>
      <c r="GDQ46" s="1041"/>
      <c r="GDX46" s="149"/>
      <c r="GDZ46" s="150"/>
      <c r="GEA46" s="1040"/>
      <c r="GEB46" s="1041"/>
      <c r="GEI46" s="149"/>
      <c r="GEK46" s="150"/>
      <c r="GEL46" s="1040"/>
      <c r="GEM46" s="1041"/>
      <c r="GET46" s="149"/>
      <c r="GEV46" s="150"/>
      <c r="GEW46" s="1040"/>
      <c r="GEX46" s="1041"/>
      <c r="GFE46" s="149"/>
      <c r="GFG46" s="150"/>
      <c r="GFH46" s="1040"/>
      <c r="GFI46" s="1041"/>
      <c r="GFP46" s="149"/>
      <c r="GFR46" s="150"/>
      <c r="GFS46" s="1040"/>
      <c r="GFT46" s="1041"/>
      <c r="GGA46" s="149"/>
      <c r="GGC46" s="150"/>
      <c r="GGD46" s="1040"/>
      <c r="GGE46" s="1041"/>
      <c r="GGL46" s="149"/>
      <c r="GGN46" s="150"/>
      <c r="GGO46" s="1040"/>
      <c r="GGP46" s="1041"/>
      <c r="GGW46" s="149"/>
      <c r="GGY46" s="150"/>
      <c r="GGZ46" s="1040"/>
      <c r="GHA46" s="1041"/>
      <c r="GHH46" s="149"/>
      <c r="GHJ46" s="150"/>
      <c r="GHK46" s="1040"/>
      <c r="GHL46" s="1041"/>
      <c r="GHS46" s="149"/>
      <c r="GHU46" s="150"/>
      <c r="GHV46" s="1040"/>
      <c r="GHW46" s="1041"/>
      <c r="GID46" s="149"/>
      <c r="GIF46" s="150"/>
      <c r="GIG46" s="1040"/>
      <c r="GIH46" s="1041"/>
      <c r="GIO46" s="149"/>
      <c r="GIQ46" s="150"/>
      <c r="GIR46" s="1040"/>
      <c r="GIS46" s="1041"/>
      <c r="GIZ46" s="149"/>
      <c r="GJB46" s="150"/>
      <c r="GJC46" s="1040"/>
      <c r="GJD46" s="1041"/>
      <c r="GJK46" s="149"/>
      <c r="GJM46" s="150"/>
      <c r="GJN46" s="1040"/>
      <c r="GJO46" s="1041"/>
      <c r="GJV46" s="149"/>
      <c r="GJX46" s="150"/>
      <c r="GJY46" s="1040"/>
      <c r="GJZ46" s="1041"/>
      <c r="GKG46" s="149"/>
      <c r="GKI46" s="150"/>
      <c r="GKJ46" s="1040"/>
      <c r="GKK46" s="1041"/>
      <c r="GKR46" s="149"/>
      <c r="GKT46" s="150"/>
      <c r="GKU46" s="1040"/>
      <c r="GKV46" s="1041"/>
      <c r="GLC46" s="149"/>
      <c r="GLE46" s="150"/>
      <c r="GLF46" s="1040"/>
      <c r="GLG46" s="1041"/>
      <c r="GLN46" s="149"/>
      <c r="GLP46" s="150"/>
      <c r="GLQ46" s="1040"/>
      <c r="GLR46" s="1041"/>
      <c r="GLY46" s="149"/>
      <c r="GMA46" s="150"/>
      <c r="GMB46" s="1040"/>
      <c r="GMC46" s="1041"/>
      <c r="GMJ46" s="149"/>
      <c r="GML46" s="150"/>
      <c r="GMM46" s="1040"/>
      <c r="GMN46" s="1041"/>
      <c r="GMU46" s="149"/>
      <c r="GMW46" s="150"/>
      <c r="GMX46" s="1040"/>
      <c r="GMY46" s="1041"/>
      <c r="GNF46" s="149"/>
      <c r="GNH46" s="150"/>
      <c r="GNI46" s="1040"/>
      <c r="GNJ46" s="1041"/>
      <c r="GNQ46" s="149"/>
      <c r="GNS46" s="150"/>
      <c r="GNT46" s="1040"/>
      <c r="GNU46" s="1041"/>
      <c r="GOB46" s="149"/>
      <c r="GOD46" s="150"/>
      <c r="GOE46" s="1040"/>
      <c r="GOF46" s="1041"/>
      <c r="GOM46" s="149"/>
      <c r="GOO46" s="150"/>
      <c r="GOP46" s="1040"/>
      <c r="GOQ46" s="1041"/>
      <c r="GOX46" s="149"/>
      <c r="GOZ46" s="150"/>
      <c r="GPA46" s="1040"/>
      <c r="GPB46" s="1041"/>
      <c r="GPI46" s="149"/>
      <c r="GPK46" s="150"/>
      <c r="GPL46" s="1040"/>
      <c r="GPM46" s="1041"/>
      <c r="GPT46" s="149"/>
      <c r="GPV46" s="150"/>
      <c r="GPW46" s="1040"/>
      <c r="GPX46" s="1041"/>
      <c r="GQE46" s="149"/>
      <c r="GQG46" s="150"/>
      <c r="GQH46" s="1040"/>
      <c r="GQI46" s="1041"/>
      <c r="GQP46" s="149"/>
      <c r="GQR46" s="150"/>
      <c r="GQS46" s="1040"/>
      <c r="GQT46" s="1041"/>
      <c r="GRA46" s="149"/>
      <c r="GRC46" s="150"/>
      <c r="GRD46" s="1040"/>
      <c r="GRE46" s="1041"/>
      <c r="GRL46" s="149"/>
      <c r="GRN46" s="150"/>
      <c r="GRO46" s="1040"/>
      <c r="GRP46" s="1041"/>
      <c r="GRW46" s="149"/>
      <c r="GRY46" s="150"/>
      <c r="GRZ46" s="1040"/>
      <c r="GSA46" s="1041"/>
      <c r="GSH46" s="149"/>
      <c r="GSJ46" s="150"/>
      <c r="GSK46" s="1040"/>
      <c r="GSL46" s="1041"/>
      <c r="GSS46" s="149"/>
      <c r="GSU46" s="150"/>
      <c r="GSV46" s="1040"/>
      <c r="GSW46" s="1041"/>
      <c r="GTD46" s="149"/>
      <c r="GTF46" s="150"/>
      <c r="GTG46" s="1040"/>
      <c r="GTH46" s="1041"/>
      <c r="GTO46" s="149"/>
      <c r="GTQ46" s="150"/>
      <c r="GTR46" s="1040"/>
      <c r="GTS46" s="1041"/>
      <c r="GTZ46" s="149"/>
      <c r="GUB46" s="150"/>
      <c r="GUC46" s="1040"/>
      <c r="GUD46" s="1041"/>
      <c r="GUK46" s="149"/>
      <c r="GUM46" s="150"/>
      <c r="GUN46" s="1040"/>
      <c r="GUO46" s="1041"/>
      <c r="GUV46" s="149"/>
      <c r="GUX46" s="150"/>
      <c r="GUY46" s="1040"/>
      <c r="GUZ46" s="1041"/>
      <c r="GVG46" s="149"/>
      <c r="GVI46" s="150"/>
      <c r="GVJ46" s="1040"/>
      <c r="GVK46" s="1041"/>
      <c r="GVR46" s="149"/>
      <c r="GVT46" s="150"/>
      <c r="GVU46" s="1040"/>
      <c r="GVV46" s="1041"/>
      <c r="GWC46" s="149"/>
      <c r="GWE46" s="150"/>
      <c r="GWF46" s="1040"/>
      <c r="GWG46" s="1041"/>
      <c r="GWN46" s="149"/>
      <c r="GWP46" s="150"/>
      <c r="GWQ46" s="1040"/>
      <c r="GWR46" s="1041"/>
      <c r="GWY46" s="149"/>
      <c r="GXA46" s="150"/>
      <c r="GXB46" s="1040"/>
      <c r="GXC46" s="1041"/>
      <c r="GXJ46" s="149"/>
      <c r="GXL46" s="150"/>
      <c r="GXM46" s="1040"/>
      <c r="GXN46" s="1041"/>
      <c r="GXU46" s="149"/>
      <c r="GXW46" s="150"/>
      <c r="GXX46" s="1040"/>
      <c r="GXY46" s="1041"/>
      <c r="GYF46" s="149"/>
      <c r="GYH46" s="150"/>
      <c r="GYI46" s="1040"/>
      <c r="GYJ46" s="1041"/>
      <c r="GYQ46" s="149"/>
      <c r="GYS46" s="150"/>
      <c r="GYT46" s="1040"/>
      <c r="GYU46" s="1041"/>
      <c r="GZB46" s="149"/>
      <c r="GZD46" s="150"/>
      <c r="GZE46" s="1040"/>
      <c r="GZF46" s="1041"/>
      <c r="GZM46" s="149"/>
      <c r="GZO46" s="150"/>
      <c r="GZP46" s="1040"/>
      <c r="GZQ46" s="1041"/>
      <c r="GZX46" s="149"/>
      <c r="GZZ46" s="150"/>
      <c r="HAA46" s="1040"/>
      <c r="HAB46" s="1041"/>
      <c r="HAI46" s="149"/>
      <c r="HAK46" s="150"/>
      <c r="HAL46" s="1040"/>
      <c r="HAM46" s="1041"/>
      <c r="HAT46" s="149"/>
      <c r="HAV46" s="150"/>
      <c r="HAW46" s="1040"/>
      <c r="HAX46" s="1041"/>
      <c r="HBE46" s="149"/>
      <c r="HBG46" s="150"/>
      <c r="HBH46" s="1040"/>
      <c r="HBI46" s="1041"/>
      <c r="HBP46" s="149"/>
      <c r="HBR46" s="150"/>
      <c r="HBS46" s="1040"/>
      <c r="HBT46" s="1041"/>
      <c r="HCA46" s="149"/>
      <c r="HCC46" s="150"/>
      <c r="HCD46" s="1040"/>
      <c r="HCE46" s="1041"/>
      <c r="HCL46" s="149"/>
      <c r="HCN46" s="150"/>
      <c r="HCO46" s="1040"/>
      <c r="HCP46" s="1041"/>
      <c r="HCW46" s="149"/>
      <c r="HCY46" s="150"/>
      <c r="HCZ46" s="1040"/>
      <c r="HDA46" s="1041"/>
      <c r="HDH46" s="149"/>
      <c r="HDJ46" s="150"/>
      <c r="HDK46" s="1040"/>
      <c r="HDL46" s="1041"/>
      <c r="HDS46" s="149"/>
      <c r="HDU46" s="150"/>
      <c r="HDV46" s="1040"/>
      <c r="HDW46" s="1041"/>
      <c r="HED46" s="149"/>
      <c r="HEF46" s="150"/>
      <c r="HEG46" s="1040"/>
      <c r="HEH46" s="1041"/>
      <c r="HEO46" s="149"/>
      <c r="HEQ46" s="150"/>
      <c r="HER46" s="1040"/>
      <c r="HES46" s="1041"/>
      <c r="HEZ46" s="149"/>
      <c r="HFB46" s="150"/>
      <c r="HFC46" s="1040"/>
      <c r="HFD46" s="1041"/>
      <c r="HFK46" s="149"/>
      <c r="HFM46" s="150"/>
      <c r="HFN46" s="1040"/>
      <c r="HFO46" s="1041"/>
      <c r="HFV46" s="149"/>
      <c r="HFX46" s="150"/>
      <c r="HFY46" s="1040"/>
      <c r="HFZ46" s="1041"/>
      <c r="HGG46" s="149"/>
      <c r="HGI46" s="150"/>
      <c r="HGJ46" s="1040"/>
      <c r="HGK46" s="1041"/>
      <c r="HGR46" s="149"/>
      <c r="HGT46" s="150"/>
      <c r="HGU46" s="1040"/>
      <c r="HGV46" s="1041"/>
      <c r="HHC46" s="149"/>
      <c r="HHE46" s="150"/>
      <c r="HHF46" s="1040"/>
      <c r="HHG46" s="1041"/>
      <c r="HHN46" s="149"/>
      <c r="HHP46" s="150"/>
      <c r="HHQ46" s="1040"/>
      <c r="HHR46" s="1041"/>
      <c r="HHY46" s="149"/>
      <c r="HIA46" s="150"/>
      <c r="HIB46" s="1040"/>
      <c r="HIC46" s="1041"/>
      <c r="HIJ46" s="149"/>
      <c r="HIL46" s="150"/>
      <c r="HIM46" s="1040"/>
      <c r="HIN46" s="1041"/>
      <c r="HIU46" s="149"/>
      <c r="HIW46" s="150"/>
      <c r="HIX46" s="1040"/>
      <c r="HIY46" s="1041"/>
      <c r="HJF46" s="149"/>
      <c r="HJH46" s="150"/>
      <c r="HJI46" s="1040"/>
      <c r="HJJ46" s="1041"/>
      <c r="HJQ46" s="149"/>
      <c r="HJS46" s="150"/>
      <c r="HJT46" s="1040"/>
      <c r="HJU46" s="1041"/>
      <c r="HKB46" s="149"/>
      <c r="HKD46" s="150"/>
      <c r="HKE46" s="1040"/>
      <c r="HKF46" s="1041"/>
      <c r="HKM46" s="149"/>
      <c r="HKO46" s="150"/>
      <c r="HKP46" s="1040"/>
      <c r="HKQ46" s="1041"/>
      <c r="HKX46" s="149"/>
      <c r="HKZ46" s="150"/>
      <c r="HLA46" s="1040"/>
      <c r="HLB46" s="1041"/>
      <c r="HLI46" s="149"/>
      <c r="HLK46" s="150"/>
      <c r="HLL46" s="1040"/>
      <c r="HLM46" s="1041"/>
      <c r="HLT46" s="149"/>
      <c r="HLV46" s="150"/>
      <c r="HLW46" s="1040"/>
      <c r="HLX46" s="1041"/>
      <c r="HME46" s="149"/>
      <c r="HMG46" s="150"/>
      <c r="HMH46" s="1040"/>
      <c r="HMI46" s="1041"/>
      <c r="HMP46" s="149"/>
      <c r="HMR46" s="150"/>
      <c r="HMS46" s="1040"/>
      <c r="HMT46" s="1041"/>
      <c r="HNA46" s="149"/>
      <c r="HNC46" s="150"/>
      <c r="HND46" s="1040"/>
      <c r="HNE46" s="1041"/>
      <c r="HNL46" s="149"/>
      <c r="HNN46" s="150"/>
      <c r="HNO46" s="1040"/>
      <c r="HNP46" s="1041"/>
      <c r="HNW46" s="149"/>
      <c r="HNY46" s="150"/>
      <c r="HNZ46" s="1040"/>
      <c r="HOA46" s="1041"/>
      <c r="HOH46" s="149"/>
      <c r="HOJ46" s="150"/>
      <c r="HOK46" s="1040"/>
      <c r="HOL46" s="1041"/>
      <c r="HOS46" s="149"/>
      <c r="HOU46" s="150"/>
      <c r="HOV46" s="1040"/>
      <c r="HOW46" s="1041"/>
      <c r="HPD46" s="149"/>
      <c r="HPF46" s="150"/>
      <c r="HPG46" s="1040"/>
      <c r="HPH46" s="1041"/>
      <c r="HPO46" s="149"/>
      <c r="HPQ46" s="150"/>
      <c r="HPR46" s="1040"/>
      <c r="HPS46" s="1041"/>
      <c r="HPZ46" s="149"/>
      <c r="HQB46" s="150"/>
      <c r="HQC46" s="1040"/>
      <c r="HQD46" s="1041"/>
      <c r="HQK46" s="149"/>
      <c r="HQM46" s="150"/>
      <c r="HQN46" s="1040"/>
      <c r="HQO46" s="1041"/>
      <c r="HQV46" s="149"/>
      <c r="HQX46" s="150"/>
      <c r="HQY46" s="1040"/>
      <c r="HQZ46" s="1041"/>
      <c r="HRG46" s="149"/>
      <c r="HRI46" s="150"/>
      <c r="HRJ46" s="1040"/>
      <c r="HRK46" s="1041"/>
      <c r="HRR46" s="149"/>
      <c r="HRT46" s="150"/>
      <c r="HRU46" s="1040"/>
      <c r="HRV46" s="1041"/>
      <c r="HSC46" s="149"/>
      <c r="HSE46" s="150"/>
      <c r="HSF46" s="1040"/>
      <c r="HSG46" s="1041"/>
      <c r="HSN46" s="149"/>
      <c r="HSP46" s="150"/>
      <c r="HSQ46" s="1040"/>
      <c r="HSR46" s="1041"/>
      <c r="HSY46" s="149"/>
      <c r="HTA46" s="150"/>
      <c r="HTB46" s="1040"/>
      <c r="HTC46" s="1041"/>
      <c r="HTJ46" s="149"/>
      <c r="HTL46" s="150"/>
      <c r="HTM46" s="1040"/>
      <c r="HTN46" s="1041"/>
      <c r="HTU46" s="149"/>
      <c r="HTW46" s="150"/>
      <c r="HTX46" s="1040"/>
      <c r="HTY46" s="1041"/>
      <c r="HUF46" s="149"/>
      <c r="HUH46" s="150"/>
      <c r="HUI46" s="1040"/>
      <c r="HUJ46" s="1041"/>
      <c r="HUQ46" s="149"/>
      <c r="HUS46" s="150"/>
      <c r="HUT46" s="1040"/>
      <c r="HUU46" s="1041"/>
      <c r="HVB46" s="149"/>
      <c r="HVD46" s="150"/>
      <c r="HVE46" s="1040"/>
      <c r="HVF46" s="1041"/>
      <c r="HVM46" s="149"/>
      <c r="HVO46" s="150"/>
      <c r="HVP46" s="1040"/>
      <c r="HVQ46" s="1041"/>
      <c r="HVX46" s="149"/>
      <c r="HVZ46" s="150"/>
      <c r="HWA46" s="1040"/>
      <c r="HWB46" s="1041"/>
      <c r="HWI46" s="149"/>
      <c r="HWK46" s="150"/>
      <c r="HWL46" s="1040"/>
      <c r="HWM46" s="1041"/>
      <c r="HWT46" s="149"/>
      <c r="HWV46" s="150"/>
      <c r="HWW46" s="1040"/>
      <c r="HWX46" s="1041"/>
      <c r="HXE46" s="149"/>
      <c r="HXG46" s="150"/>
      <c r="HXH46" s="1040"/>
      <c r="HXI46" s="1041"/>
      <c r="HXP46" s="149"/>
      <c r="HXR46" s="150"/>
      <c r="HXS46" s="1040"/>
      <c r="HXT46" s="1041"/>
      <c r="HYA46" s="149"/>
      <c r="HYC46" s="150"/>
      <c r="HYD46" s="1040"/>
      <c r="HYE46" s="1041"/>
      <c r="HYL46" s="149"/>
      <c r="HYN46" s="150"/>
      <c r="HYO46" s="1040"/>
      <c r="HYP46" s="1041"/>
      <c r="HYW46" s="149"/>
      <c r="HYY46" s="150"/>
      <c r="HYZ46" s="1040"/>
      <c r="HZA46" s="1041"/>
      <c r="HZH46" s="149"/>
      <c r="HZJ46" s="150"/>
      <c r="HZK46" s="1040"/>
      <c r="HZL46" s="1041"/>
      <c r="HZS46" s="149"/>
      <c r="HZU46" s="150"/>
      <c r="HZV46" s="1040"/>
      <c r="HZW46" s="1041"/>
      <c r="IAD46" s="149"/>
      <c r="IAF46" s="150"/>
      <c r="IAG46" s="1040"/>
      <c r="IAH46" s="1041"/>
      <c r="IAO46" s="149"/>
      <c r="IAQ46" s="150"/>
      <c r="IAR46" s="1040"/>
      <c r="IAS46" s="1041"/>
      <c r="IAZ46" s="149"/>
      <c r="IBB46" s="150"/>
      <c r="IBC46" s="1040"/>
      <c r="IBD46" s="1041"/>
      <c r="IBK46" s="149"/>
      <c r="IBM46" s="150"/>
      <c r="IBN46" s="1040"/>
      <c r="IBO46" s="1041"/>
      <c r="IBV46" s="149"/>
      <c r="IBX46" s="150"/>
      <c r="IBY46" s="1040"/>
      <c r="IBZ46" s="1041"/>
      <c r="ICG46" s="149"/>
      <c r="ICI46" s="150"/>
      <c r="ICJ46" s="1040"/>
      <c r="ICK46" s="1041"/>
      <c r="ICR46" s="149"/>
      <c r="ICT46" s="150"/>
      <c r="ICU46" s="1040"/>
      <c r="ICV46" s="1041"/>
      <c r="IDC46" s="149"/>
      <c r="IDE46" s="150"/>
      <c r="IDF46" s="1040"/>
      <c r="IDG46" s="1041"/>
      <c r="IDN46" s="149"/>
      <c r="IDP46" s="150"/>
      <c r="IDQ46" s="1040"/>
      <c r="IDR46" s="1041"/>
      <c r="IDY46" s="149"/>
      <c r="IEA46" s="150"/>
      <c r="IEB46" s="1040"/>
      <c r="IEC46" s="1041"/>
      <c r="IEJ46" s="149"/>
      <c r="IEL46" s="150"/>
      <c r="IEM46" s="1040"/>
      <c r="IEN46" s="1041"/>
      <c r="IEU46" s="149"/>
      <c r="IEW46" s="150"/>
      <c r="IEX46" s="1040"/>
      <c r="IEY46" s="1041"/>
      <c r="IFF46" s="149"/>
      <c r="IFH46" s="150"/>
      <c r="IFI46" s="1040"/>
      <c r="IFJ46" s="1041"/>
      <c r="IFQ46" s="149"/>
      <c r="IFS46" s="150"/>
      <c r="IFT46" s="1040"/>
      <c r="IFU46" s="1041"/>
      <c r="IGB46" s="149"/>
      <c r="IGD46" s="150"/>
      <c r="IGE46" s="1040"/>
      <c r="IGF46" s="1041"/>
      <c r="IGM46" s="149"/>
      <c r="IGO46" s="150"/>
      <c r="IGP46" s="1040"/>
      <c r="IGQ46" s="1041"/>
      <c r="IGX46" s="149"/>
      <c r="IGZ46" s="150"/>
      <c r="IHA46" s="1040"/>
      <c r="IHB46" s="1041"/>
      <c r="IHI46" s="149"/>
      <c r="IHK46" s="150"/>
      <c r="IHL46" s="1040"/>
      <c r="IHM46" s="1041"/>
      <c r="IHT46" s="149"/>
      <c r="IHV46" s="150"/>
      <c r="IHW46" s="1040"/>
      <c r="IHX46" s="1041"/>
      <c r="IIE46" s="149"/>
      <c r="IIG46" s="150"/>
      <c r="IIH46" s="1040"/>
      <c r="III46" s="1041"/>
      <c r="IIP46" s="149"/>
      <c r="IIR46" s="150"/>
      <c r="IIS46" s="1040"/>
      <c r="IIT46" s="1041"/>
      <c r="IJA46" s="149"/>
      <c r="IJC46" s="150"/>
      <c r="IJD46" s="1040"/>
      <c r="IJE46" s="1041"/>
      <c r="IJL46" s="149"/>
      <c r="IJN46" s="150"/>
      <c r="IJO46" s="1040"/>
      <c r="IJP46" s="1041"/>
      <c r="IJW46" s="149"/>
      <c r="IJY46" s="150"/>
      <c r="IJZ46" s="1040"/>
      <c r="IKA46" s="1041"/>
      <c r="IKH46" s="149"/>
      <c r="IKJ46" s="150"/>
      <c r="IKK46" s="1040"/>
      <c r="IKL46" s="1041"/>
      <c r="IKS46" s="149"/>
      <c r="IKU46" s="150"/>
      <c r="IKV46" s="1040"/>
      <c r="IKW46" s="1041"/>
      <c r="ILD46" s="149"/>
      <c r="ILF46" s="150"/>
      <c r="ILG46" s="1040"/>
      <c r="ILH46" s="1041"/>
      <c r="ILO46" s="149"/>
      <c r="ILQ46" s="150"/>
      <c r="ILR46" s="1040"/>
      <c r="ILS46" s="1041"/>
      <c r="ILZ46" s="149"/>
      <c r="IMB46" s="150"/>
      <c r="IMC46" s="1040"/>
      <c r="IMD46" s="1041"/>
      <c r="IMK46" s="149"/>
      <c r="IMM46" s="150"/>
      <c r="IMN46" s="1040"/>
      <c r="IMO46" s="1041"/>
      <c r="IMV46" s="149"/>
      <c r="IMX46" s="150"/>
      <c r="IMY46" s="1040"/>
      <c r="IMZ46" s="1041"/>
      <c r="ING46" s="149"/>
      <c r="INI46" s="150"/>
      <c r="INJ46" s="1040"/>
      <c r="INK46" s="1041"/>
      <c r="INR46" s="149"/>
      <c r="INT46" s="150"/>
      <c r="INU46" s="1040"/>
      <c r="INV46" s="1041"/>
      <c r="IOC46" s="149"/>
      <c r="IOE46" s="150"/>
      <c r="IOF46" s="1040"/>
      <c r="IOG46" s="1041"/>
      <c r="ION46" s="149"/>
      <c r="IOP46" s="150"/>
      <c r="IOQ46" s="1040"/>
      <c r="IOR46" s="1041"/>
      <c r="IOY46" s="149"/>
      <c r="IPA46" s="150"/>
      <c r="IPB46" s="1040"/>
      <c r="IPC46" s="1041"/>
      <c r="IPJ46" s="149"/>
      <c r="IPL46" s="150"/>
      <c r="IPM46" s="1040"/>
      <c r="IPN46" s="1041"/>
      <c r="IPU46" s="149"/>
      <c r="IPW46" s="150"/>
      <c r="IPX46" s="1040"/>
      <c r="IPY46" s="1041"/>
      <c r="IQF46" s="149"/>
      <c r="IQH46" s="150"/>
      <c r="IQI46" s="1040"/>
      <c r="IQJ46" s="1041"/>
      <c r="IQQ46" s="149"/>
      <c r="IQS46" s="150"/>
      <c r="IQT46" s="1040"/>
      <c r="IQU46" s="1041"/>
      <c r="IRB46" s="149"/>
      <c r="IRD46" s="150"/>
      <c r="IRE46" s="1040"/>
      <c r="IRF46" s="1041"/>
      <c r="IRM46" s="149"/>
      <c r="IRO46" s="150"/>
      <c r="IRP46" s="1040"/>
      <c r="IRQ46" s="1041"/>
      <c r="IRX46" s="149"/>
      <c r="IRZ46" s="150"/>
      <c r="ISA46" s="1040"/>
      <c r="ISB46" s="1041"/>
      <c r="ISI46" s="149"/>
      <c r="ISK46" s="150"/>
      <c r="ISL46" s="1040"/>
      <c r="ISM46" s="1041"/>
      <c r="IST46" s="149"/>
      <c r="ISV46" s="150"/>
      <c r="ISW46" s="1040"/>
      <c r="ISX46" s="1041"/>
      <c r="ITE46" s="149"/>
      <c r="ITG46" s="150"/>
      <c r="ITH46" s="1040"/>
      <c r="ITI46" s="1041"/>
      <c r="ITP46" s="149"/>
      <c r="ITR46" s="150"/>
      <c r="ITS46" s="1040"/>
      <c r="ITT46" s="1041"/>
      <c r="IUA46" s="149"/>
      <c r="IUC46" s="150"/>
      <c r="IUD46" s="1040"/>
      <c r="IUE46" s="1041"/>
      <c r="IUL46" s="149"/>
      <c r="IUN46" s="150"/>
      <c r="IUO46" s="1040"/>
      <c r="IUP46" s="1041"/>
      <c r="IUW46" s="149"/>
      <c r="IUY46" s="150"/>
      <c r="IUZ46" s="1040"/>
      <c r="IVA46" s="1041"/>
      <c r="IVH46" s="149"/>
      <c r="IVJ46" s="150"/>
      <c r="IVK46" s="1040"/>
      <c r="IVL46" s="1041"/>
      <c r="IVS46" s="149"/>
      <c r="IVU46" s="150"/>
      <c r="IVV46" s="1040"/>
      <c r="IVW46" s="1041"/>
      <c r="IWD46" s="149"/>
      <c r="IWF46" s="150"/>
      <c r="IWG46" s="1040"/>
      <c r="IWH46" s="1041"/>
      <c r="IWO46" s="149"/>
      <c r="IWQ46" s="150"/>
      <c r="IWR46" s="1040"/>
      <c r="IWS46" s="1041"/>
      <c r="IWZ46" s="149"/>
      <c r="IXB46" s="150"/>
      <c r="IXC46" s="1040"/>
      <c r="IXD46" s="1041"/>
      <c r="IXK46" s="149"/>
      <c r="IXM46" s="150"/>
      <c r="IXN46" s="1040"/>
      <c r="IXO46" s="1041"/>
      <c r="IXV46" s="149"/>
      <c r="IXX46" s="150"/>
      <c r="IXY46" s="1040"/>
      <c r="IXZ46" s="1041"/>
      <c r="IYG46" s="149"/>
      <c r="IYI46" s="150"/>
      <c r="IYJ46" s="1040"/>
      <c r="IYK46" s="1041"/>
      <c r="IYR46" s="149"/>
      <c r="IYT46" s="150"/>
      <c r="IYU46" s="1040"/>
      <c r="IYV46" s="1041"/>
      <c r="IZC46" s="149"/>
      <c r="IZE46" s="150"/>
      <c r="IZF46" s="1040"/>
      <c r="IZG46" s="1041"/>
      <c r="IZN46" s="149"/>
      <c r="IZP46" s="150"/>
      <c r="IZQ46" s="1040"/>
      <c r="IZR46" s="1041"/>
      <c r="IZY46" s="149"/>
      <c r="JAA46" s="150"/>
      <c r="JAB46" s="1040"/>
      <c r="JAC46" s="1041"/>
      <c r="JAJ46" s="149"/>
      <c r="JAL46" s="150"/>
      <c r="JAM46" s="1040"/>
      <c r="JAN46" s="1041"/>
      <c r="JAU46" s="149"/>
      <c r="JAW46" s="150"/>
      <c r="JAX46" s="1040"/>
      <c r="JAY46" s="1041"/>
      <c r="JBF46" s="149"/>
      <c r="JBH46" s="150"/>
      <c r="JBI46" s="1040"/>
      <c r="JBJ46" s="1041"/>
      <c r="JBQ46" s="149"/>
      <c r="JBS46" s="150"/>
      <c r="JBT46" s="1040"/>
      <c r="JBU46" s="1041"/>
      <c r="JCB46" s="149"/>
      <c r="JCD46" s="150"/>
      <c r="JCE46" s="1040"/>
      <c r="JCF46" s="1041"/>
      <c r="JCM46" s="149"/>
      <c r="JCO46" s="150"/>
      <c r="JCP46" s="1040"/>
      <c r="JCQ46" s="1041"/>
      <c r="JCX46" s="149"/>
      <c r="JCZ46" s="150"/>
      <c r="JDA46" s="1040"/>
      <c r="JDB46" s="1041"/>
      <c r="JDI46" s="149"/>
      <c r="JDK46" s="150"/>
      <c r="JDL46" s="1040"/>
      <c r="JDM46" s="1041"/>
      <c r="JDT46" s="149"/>
      <c r="JDV46" s="150"/>
      <c r="JDW46" s="1040"/>
      <c r="JDX46" s="1041"/>
      <c r="JEE46" s="149"/>
      <c r="JEG46" s="150"/>
      <c r="JEH46" s="1040"/>
      <c r="JEI46" s="1041"/>
      <c r="JEP46" s="149"/>
      <c r="JER46" s="150"/>
      <c r="JES46" s="1040"/>
      <c r="JET46" s="1041"/>
      <c r="JFA46" s="149"/>
      <c r="JFC46" s="150"/>
      <c r="JFD46" s="1040"/>
      <c r="JFE46" s="1041"/>
      <c r="JFL46" s="149"/>
      <c r="JFN46" s="150"/>
      <c r="JFO46" s="1040"/>
      <c r="JFP46" s="1041"/>
      <c r="JFW46" s="149"/>
      <c r="JFY46" s="150"/>
      <c r="JFZ46" s="1040"/>
      <c r="JGA46" s="1041"/>
      <c r="JGH46" s="149"/>
      <c r="JGJ46" s="150"/>
      <c r="JGK46" s="1040"/>
      <c r="JGL46" s="1041"/>
      <c r="JGS46" s="149"/>
      <c r="JGU46" s="150"/>
      <c r="JGV46" s="1040"/>
      <c r="JGW46" s="1041"/>
      <c r="JHD46" s="149"/>
      <c r="JHF46" s="150"/>
      <c r="JHG46" s="1040"/>
      <c r="JHH46" s="1041"/>
      <c r="JHO46" s="149"/>
      <c r="JHQ46" s="150"/>
      <c r="JHR46" s="1040"/>
      <c r="JHS46" s="1041"/>
      <c r="JHZ46" s="149"/>
      <c r="JIB46" s="150"/>
      <c r="JIC46" s="1040"/>
      <c r="JID46" s="1041"/>
      <c r="JIK46" s="149"/>
      <c r="JIM46" s="150"/>
      <c r="JIN46" s="1040"/>
      <c r="JIO46" s="1041"/>
      <c r="JIV46" s="149"/>
      <c r="JIX46" s="150"/>
      <c r="JIY46" s="1040"/>
      <c r="JIZ46" s="1041"/>
      <c r="JJG46" s="149"/>
      <c r="JJI46" s="150"/>
      <c r="JJJ46" s="1040"/>
      <c r="JJK46" s="1041"/>
      <c r="JJR46" s="149"/>
      <c r="JJT46" s="150"/>
      <c r="JJU46" s="1040"/>
      <c r="JJV46" s="1041"/>
      <c r="JKC46" s="149"/>
      <c r="JKE46" s="150"/>
      <c r="JKF46" s="1040"/>
      <c r="JKG46" s="1041"/>
      <c r="JKN46" s="149"/>
      <c r="JKP46" s="150"/>
      <c r="JKQ46" s="1040"/>
      <c r="JKR46" s="1041"/>
      <c r="JKY46" s="149"/>
      <c r="JLA46" s="150"/>
      <c r="JLB46" s="1040"/>
      <c r="JLC46" s="1041"/>
      <c r="JLJ46" s="149"/>
      <c r="JLL46" s="150"/>
      <c r="JLM46" s="1040"/>
      <c r="JLN46" s="1041"/>
      <c r="JLU46" s="149"/>
      <c r="JLW46" s="150"/>
      <c r="JLX46" s="1040"/>
      <c r="JLY46" s="1041"/>
      <c r="JMF46" s="149"/>
      <c r="JMH46" s="150"/>
      <c r="JMI46" s="1040"/>
      <c r="JMJ46" s="1041"/>
      <c r="JMQ46" s="149"/>
      <c r="JMS46" s="150"/>
      <c r="JMT46" s="1040"/>
      <c r="JMU46" s="1041"/>
      <c r="JNB46" s="149"/>
      <c r="JND46" s="150"/>
      <c r="JNE46" s="1040"/>
      <c r="JNF46" s="1041"/>
      <c r="JNM46" s="149"/>
      <c r="JNO46" s="150"/>
      <c r="JNP46" s="1040"/>
      <c r="JNQ46" s="1041"/>
      <c r="JNX46" s="149"/>
      <c r="JNZ46" s="150"/>
      <c r="JOA46" s="1040"/>
      <c r="JOB46" s="1041"/>
      <c r="JOI46" s="149"/>
      <c r="JOK46" s="150"/>
      <c r="JOL46" s="1040"/>
      <c r="JOM46" s="1041"/>
      <c r="JOT46" s="149"/>
      <c r="JOV46" s="150"/>
      <c r="JOW46" s="1040"/>
      <c r="JOX46" s="1041"/>
      <c r="JPE46" s="149"/>
      <c r="JPG46" s="150"/>
      <c r="JPH46" s="1040"/>
      <c r="JPI46" s="1041"/>
      <c r="JPP46" s="149"/>
      <c r="JPR46" s="150"/>
      <c r="JPS46" s="1040"/>
      <c r="JPT46" s="1041"/>
      <c r="JQA46" s="149"/>
      <c r="JQC46" s="150"/>
      <c r="JQD46" s="1040"/>
      <c r="JQE46" s="1041"/>
      <c r="JQL46" s="149"/>
      <c r="JQN46" s="150"/>
      <c r="JQO46" s="1040"/>
      <c r="JQP46" s="1041"/>
      <c r="JQW46" s="149"/>
      <c r="JQY46" s="150"/>
      <c r="JQZ46" s="1040"/>
      <c r="JRA46" s="1041"/>
      <c r="JRH46" s="149"/>
      <c r="JRJ46" s="150"/>
      <c r="JRK46" s="1040"/>
      <c r="JRL46" s="1041"/>
      <c r="JRS46" s="149"/>
      <c r="JRU46" s="150"/>
      <c r="JRV46" s="1040"/>
      <c r="JRW46" s="1041"/>
      <c r="JSD46" s="149"/>
      <c r="JSF46" s="150"/>
      <c r="JSG46" s="1040"/>
      <c r="JSH46" s="1041"/>
      <c r="JSO46" s="149"/>
      <c r="JSQ46" s="150"/>
      <c r="JSR46" s="1040"/>
      <c r="JSS46" s="1041"/>
      <c r="JSZ46" s="149"/>
      <c r="JTB46" s="150"/>
      <c r="JTC46" s="1040"/>
      <c r="JTD46" s="1041"/>
      <c r="JTK46" s="149"/>
      <c r="JTM46" s="150"/>
      <c r="JTN46" s="1040"/>
      <c r="JTO46" s="1041"/>
      <c r="JTV46" s="149"/>
      <c r="JTX46" s="150"/>
      <c r="JTY46" s="1040"/>
      <c r="JTZ46" s="1041"/>
      <c r="JUG46" s="149"/>
      <c r="JUI46" s="150"/>
      <c r="JUJ46" s="1040"/>
      <c r="JUK46" s="1041"/>
      <c r="JUR46" s="149"/>
      <c r="JUT46" s="150"/>
      <c r="JUU46" s="1040"/>
      <c r="JUV46" s="1041"/>
      <c r="JVC46" s="149"/>
      <c r="JVE46" s="150"/>
      <c r="JVF46" s="1040"/>
      <c r="JVG46" s="1041"/>
      <c r="JVN46" s="149"/>
      <c r="JVP46" s="150"/>
      <c r="JVQ46" s="1040"/>
      <c r="JVR46" s="1041"/>
      <c r="JVY46" s="149"/>
      <c r="JWA46" s="150"/>
      <c r="JWB46" s="1040"/>
      <c r="JWC46" s="1041"/>
      <c r="JWJ46" s="149"/>
      <c r="JWL46" s="150"/>
      <c r="JWM46" s="1040"/>
      <c r="JWN46" s="1041"/>
      <c r="JWU46" s="149"/>
      <c r="JWW46" s="150"/>
      <c r="JWX46" s="1040"/>
      <c r="JWY46" s="1041"/>
      <c r="JXF46" s="149"/>
      <c r="JXH46" s="150"/>
      <c r="JXI46" s="1040"/>
      <c r="JXJ46" s="1041"/>
      <c r="JXQ46" s="149"/>
      <c r="JXS46" s="150"/>
      <c r="JXT46" s="1040"/>
      <c r="JXU46" s="1041"/>
      <c r="JYB46" s="149"/>
      <c r="JYD46" s="150"/>
      <c r="JYE46" s="1040"/>
      <c r="JYF46" s="1041"/>
      <c r="JYM46" s="149"/>
      <c r="JYO46" s="150"/>
      <c r="JYP46" s="1040"/>
      <c r="JYQ46" s="1041"/>
      <c r="JYX46" s="149"/>
      <c r="JYZ46" s="150"/>
      <c r="JZA46" s="1040"/>
      <c r="JZB46" s="1041"/>
      <c r="JZI46" s="149"/>
      <c r="JZK46" s="150"/>
      <c r="JZL46" s="1040"/>
      <c r="JZM46" s="1041"/>
      <c r="JZT46" s="149"/>
      <c r="JZV46" s="150"/>
      <c r="JZW46" s="1040"/>
      <c r="JZX46" s="1041"/>
      <c r="KAE46" s="149"/>
      <c r="KAG46" s="150"/>
      <c r="KAH46" s="1040"/>
      <c r="KAI46" s="1041"/>
      <c r="KAP46" s="149"/>
      <c r="KAR46" s="150"/>
      <c r="KAS46" s="1040"/>
      <c r="KAT46" s="1041"/>
      <c r="KBA46" s="149"/>
      <c r="KBC46" s="150"/>
      <c r="KBD46" s="1040"/>
      <c r="KBE46" s="1041"/>
      <c r="KBL46" s="149"/>
      <c r="KBN46" s="150"/>
      <c r="KBO46" s="1040"/>
      <c r="KBP46" s="1041"/>
      <c r="KBW46" s="149"/>
      <c r="KBY46" s="150"/>
      <c r="KBZ46" s="1040"/>
      <c r="KCA46" s="1041"/>
      <c r="KCH46" s="149"/>
      <c r="KCJ46" s="150"/>
      <c r="KCK46" s="1040"/>
      <c r="KCL46" s="1041"/>
      <c r="KCS46" s="149"/>
      <c r="KCU46" s="150"/>
      <c r="KCV46" s="1040"/>
      <c r="KCW46" s="1041"/>
      <c r="KDD46" s="149"/>
      <c r="KDF46" s="150"/>
      <c r="KDG46" s="1040"/>
      <c r="KDH46" s="1041"/>
      <c r="KDO46" s="149"/>
      <c r="KDQ46" s="150"/>
      <c r="KDR46" s="1040"/>
      <c r="KDS46" s="1041"/>
      <c r="KDZ46" s="149"/>
      <c r="KEB46" s="150"/>
      <c r="KEC46" s="1040"/>
      <c r="KED46" s="1041"/>
      <c r="KEK46" s="149"/>
      <c r="KEM46" s="150"/>
      <c r="KEN46" s="1040"/>
      <c r="KEO46" s="1041"/>
      <c r="KEV46" s="149"/>
      <c r="KEX46" s="150"/>
      <c r="KEY46" s="1040"/>
      <c r="KEZ46" s="1041"/>
      <c r="KFG46" s="149"/>
      <c r="KFI46" s="150"/>
      <c r="KFJ46" s="1040"/>
      <c r="KFK46" s="1041"/>
      <c r="KFR46" s="149"/>
      <c r="KFT46" s="150"/>
      <c r="KFU46" s="1040"/>
      <c r="KFV46" s="1041"/>
      <c r="KGC46" s="149"/>
      <c r="KGE46" s="150"/>
      <c r="KGF46" s="1040"/>
      <c r="KGG46" s="1041"/>
      <c r="KGN46" s="149"/>
      <c r="KGP46" s="150"/>
      <c r="KGQ46" s="1040"/>
      <c r="KGR46" s="1041"/>
      <c r="KGY46" s="149"/>
      <c r="KHA46" s="150"/>
      <c r="KHB46" s="1040"/>
      <c r="KHC46" s="1041"/>
      <c r="KHJ46" s="149"/>
      <c r="KHL46" s="150"/>
      <c r="KHM46" s="1040"/>
      <c r="KHN46" s="1041"/>
      <c r="KHU46" s="149"/>
      <c r="KHW46" s="150"/>
      <c r="KHX46" s="1040"/>
      <c r="KHY46" s="1041"/>
      <c r="KIF46" s="149"/>
      <c r="KIH46" s="150"/>
      <c r="KII46" s="1040"/>
      <c r="KIJ46" s="1041"/>
      <c r="KIQ46" s="149"/>
      <c r="KIS46" s="150"/>
      <c r="KIT46" s="1040"/>
      <c r="KIU46" s="1041"/>
      <c r="KJB46" s="149"/>
      <c r="KJD46" s="150"/>
      <c r="KJE46" s="1040"/>
      <c r="KJF46" s="1041"/>
      <c r="KJM46" s="149"/>
      <c r="KJO46" s="150"/>
      <c r="KJP46" s="1040"/>
      <c r="KJQ46" s="1041"/>
      <c r="KJX46" s="149"/>
      <c r="KJZ46" s="150"/>
      <c r="KKA46" s="1040"/>
      <c r="KKB46" s="1041"/>
      <c r="KKI46" s="149"/>
      <c r="KKK46" s="150"/>
      <c r="KKL46" s="1040"/>
      <c r="KKM46" s="1041"/>
      <c r="KKT46" s="149"/>
      <c r="KKV46" s="150"/>
      <c r="KKW46" s="1040"/>
      <c r="KKX46" s="1041"/>
      <c r="KLE46" s="149"/>
      <c r="KLG46" s="150"/>
      <c r="KLH46" s="1040"/>
      <c r="KLI46" s="1041"/>
      <c r="KLP46" s="149"/>
      <c r="KLR46" s="150"/>
      <c r="KLS46" s="1040"/>
      <c r="KLT46" s="1041"/>
      <c r="KMA46" s="149"/>
      <c r="KMC46" s="150"/>
      <c r="KMD46" s="1040"/>
      <c r="KME46" s="1041"/>
      <c r="KML46" s="149"/>
      <c r="KMN46" s="150"/>
      <c r="KMO46" s="1040"/>
      <c r="KMP46" s="1041"/>
      <c r="KMW46" s="149"/>
      <c r="KMY46" s="150"/>
      <c r="KMZ46" s="1040"/>
      <c r="KNA46" s="1041"/>
      <c r="KNH46" s="149"/>
      <c r="KNJ46" s="150"/>
      <c r="KNK46" s="1040"/>
      <c r="KNL46" s="1041"/>
      <c r="KNS46" s="149"/>
      <c r="KNU46" s="150"/>
      <c r="KNV46" s="1040"/>
      <c r="KNW46" s="1041"/>
      <c r="KOD46" s="149"/>
      <c r="KOF46" s="150"/>
      <c r="KOG46" s="1040"/>
      <c r="KOH46" s="1041"/>
      <c r="KOO46" s="149"/>
      <c r="KOQ46" s="150"/>
      <c r="KOR46" s="1040"/>
      <c r="KOS46" s="1041"/>
      <c r="KOZ46" s="149"/>
      <c r="KPB46" s="150"/>
      <c r="KPC46" s="1040"/>
      <c r="KPD46" s="1041"/>
      <c r="KPK46" s="149"/>
      <c r="KPM46" s="150"/>
      <c r="KPN46" s="1040"/>
      <c r="KPO46" s="1041"/>
      <c r="KPV46" s="149"/>
      <c r="KPX46" s="150"/>
      <c r="KPY46" s="1040"/>
      <c r="KPZ46" s="1041"/>
      <c r="KQG46" s="149"/>
      <c r="KQI46" s="150"/>
      <c r="KQJ46" s="1040"/>
      <c r="KQK46" s="1041"/>
      <c r="KQR46" s="149"/>
      <c r="KQT46" s="150"/>
      <c r="KQU46" s="1040"/>
      <c r="KQV46" s="1041"/>
      <c r="KRC46" s="149"/>
      <c r="KRE46" s="150"/>
      <c r="KRF46" s="1040"/>
      <c r="KRG46" s="1041"/>
      <c r="KRN46" s="149"/>
      <c r="KRP46" s="150"/>
      <c r="KRQ46" s="1040"/>
      <c r="KRR46" s="1041"/>
      <c r="KRY46" s="149"/>
      <c r="KSA46" s="150"/>
      <c r="KSB46" s="1040"/>
      <c r="KSC46" s="1041"/>
      <c r="KSJ46" s="149"/>
      <c r="KSL46" s="150"/>
      <c r="KSM46" s="1040"/>
      <c r="KSN46" s="1041"/>
      <c r="KSU46" s="149"/>
      <c r="KSW46" s="150"/>
      <c r="KSX46" s="1040"/>
      <c r="KSY46" s="1041"/>
      <c r="KTF46" s="149"/>
      <c r="KTH46" s="150"/>
      <c r="KTI46" s="1040"/>
      <c r="KTJ46" s="1041"/>
      <c r="KTQ46" s="149"/>
      <c r="KTS46" s="150"/>
      <c r="KTT46" s="1040"/>
      <c r="KTU46" s="1041"/>
      <c r="KUB46" s="149"/>
      <c r="KUD46" s="150"/>
      <c r="KUE46" s="1040"/>
      <c r="KUF46" s="1041"/>
      <c r="KUM46" s="149"/>
      <c r="KUO46" s="150"/>
      <c r="KUP46" s="1040"/>
      <c r="KUQ46" s="1041"/>
      <c r="KUX46" s="149"/>
      <c r="KUZ46" s="150"/>
      <c r="KVA46" s="1040"/>
      <c r="KVB46" s="1041"/>
      <c r="KVI46" s="149"/>
      <c r="KVK46" s="150"/>
      <c r="KVL46" s="1040"/>
      <c r="KVM46" s="1041"/>
      <c r="KVT46" s="149"/>
      <c r="KVV46" s="150"/>
      <c r="KVW46" s="1040"/>
      <c r="KVX46" s="1041"/>
      <c r="KWE46" s="149"/>
      <c r="KWG46" s="150"/>
      <c r="KWH46" s="1040"/>
      <c r="KWI46" s="1041"/>
      <c r="KWP46" s="149"/>
      <c r="KWR46" s="150"/>
      <c r="KWS46" s="1040"/>
      <c r="KWT46" s="1041"/>
      <c r="KXA46" s="149"/>
      <c r="KXC46" s="150"/>
      <c r="KXD46" s="1040"/>
      <c r="KXE46" s="1041"/>
      <c r="KXL46" s="149"/>
      <c r="KXN46" s="150"/>
      <c r="KXO46" s="1040"/>
      <c r="KXP46" s="1041"/>
      <c r="KXW46" s="149"/>
      <c r="KXY46" s="150"/>
      <c r="KXZ46" s="1040"/>
      <c r="KYA46" s="1041"/>
      <c r="KYH46" s="149"/>
      <c r="KYJ46" s="150"/>
      <c r="KYK46" s="1040"/>
      <c r="KYL46" s="1041"/>
      <c r="KYS46" s="149"/>
      <c r="KYU46" s="150"/>
      <c r="KYV46" s="1040"/>
      <c r="KYW46" s="1041"/>
      <c r="KZD46" s="149"/>
      <c r="KZF46" s="150"/>
      <c r="KZG46" s="1040"/>
      <c r="KZH46" s="1041"/>
      <c r="KZO46" s="149"/>
      <c r="KZQ46" s="150"/>
      <c r="KZR46" s="1040"/>
      <c r="KZS46" s="1041"/>
      <c r="KZZ46" s="149"/>
      <c r="LAB46" s="150"/>
      <c r="LAC46" s="1040"/>
      <c r="LAD46" s="1041"/>
      <c r="LAK46" s="149"/>
      <c r="LAM46" s="150"/>
      <c r="LAN46" s="1040"/>
      <c r="LAO46" s="1041"/>
      <c r="LAV46" s="149"/>
      <c r="LAX46" s="150"/>
      <c r="LAY46" s="1040"/>
      <c r="LAZ46" s="1041"/>
      <c r="LBG46" s="149"/>
      <c r="LBI46" s="150"/>
      <c r="LBJ46" s="1040"/>
      <c r="LBK46" s="1041"/>
      <c r="LBR46" s="149"/>
      <c r="LBT46" s="150"/>
      <c r="LBU46" s="1040"/>
      <c r="LBV46" s="1041"/>
      <c r="LCC46" s="149"/>
      <c r="LCE46" s="150"/>
      <c r="LCF46" s="1040"/>
      <c r="LCG46" s="1041"/>
      <c r="LCN46" s="149"/>
      <c r="LCP46" s="150"/>
      <c r="LCQ46" s="1040"/>
      <c r="LCR46" s="1041"/>
      <c r="LCY46" s="149"/>
      <c r="LDA46" s="150"/>
      <c r="LDB46" s="1040"/>
      <c r="LDC46" s="1041"/>
      <c r="LDJ46" s="149"/>
      <c r="LDL46" s="150"/>
      <c r="LDM46" s="1040"/>
      <c r="LDN46" s="1041"/>
      <c r="LDU46" s="149"/>
      <c r="LDW46" s="150"/>
      <c r="LDX46" s="1040"/>
      <c r="LDY46" s="1041"/>
      <c r="LEF46" s="149"/>
      <c r="LEH46" s="150"/>
      <c r="LEI46" s="1040"/>
      <c r="LEJ46" s="1041"/>
      <c r="LEQ46" s="149"/>
      <c r="LES46" s="150"/>
      <c r="LET46" s="1040"/>
      <c r="LEU46" s="1041"/>
      <c r="LFB46" s="149"/>
      <c r="LFD46" s="150"/>
      <c r="LFE46" s="1040"/>
      <c r="LFF46" s="1041"/>
      <c r="LFM46" s="149"/>
      <c r="LFO46" s="150"/>
      <c r="LFP46" s="1040"/>
      <c r="LFQ46" s="1041"/>
      <c r="LFX46" s="149"/>
      <c r="LFZ46" s="150"/>
      <c r="LGA46" s="1040"/>
      <c r="LGB46" s="1041"/>
      <c r="LGI46" s="149"/>
      <c r="LGK46" s="150"/>
      <c r="LGL46" s="1040"/>
      <c r="LGM46" s="1041"/>
      <c r="LGT46" s="149"/>
      <c r="LGV46" s="150"/>
      <c r="LGW46" s="1040"/>
      <c r="LGX46" s="1041"/>
      <c r="LHE46" s="149"/>
      <c r="LHG46" s="150"/>
      <c r="LHH46" s="1040"/>
      <c r="LHI46" s="1041"/>
      <c r="LHP46" s="149"/>
      <c r="LHR46" s="150"/>
      <c r="LHS46" s="1040"/>
      <c r="LHT46" s="1041"/>
      <c r="LIA46" s="149"/>
      <c r="LIC46" s="150"/>
      <c r="LID46" s="1040"/>
      <c r="LIE46" s="1041"/>
      <c r="LIL46" s="149"/>
      <c r="LIN46" s="150"/>
      <c r="LIO46" s="1040"/>
      <c r="LIP46" s="1041"/>
      <c r="LIW46" s="149"/>
      <c r="LIY46" s="150"/>
      <c r="LIZ46" s="1040"/>
      <c r="LJA46" s="1041"/>
      <c r="LJH46" s="149"/>
      <c r="LJJ46" s="150"/>
      <c r="LJK46" s="1040"/>
      <c r="LJL46" s="1041"/>
      <c r="LJS46" s="149"/>
      <c r="LJU46" s="150"/>
      <c r="LJV46" s="1040"/>
      <c r="LJW46" s="1041"/>
      <c r="LKD46" s="149"/>
      <c r="LKF46" s="150"/>
      <c r="LKG46" s="1040"/>
      <c r="LKH46" s="1041"/>
      <c r="LKO46" s="149"/>
      <c r="LKQ46" s="150"/>
      <c r="LKR46" s="1040"/>
      <c r="LKS46" s="1041"/>
      <c r="LKZ46" s="149"/>
      <c r="LLB46" s="150"/>
      <c r="LLC46" s="1040"/>
      <c r="LLD46" s="1041"/>
      <c r="LLK46" s="149"/>
      <c r="LLM46" s="150"/>
      <c r="LLN46" s="1040"/>
      <c r="LLO46" s="1041"/>
      <c r="LLV46" s="149"/>
      <c r="LLX46" s="150"/>
      <c r="LLY46" s="1040"/>
      <c r="LLZ46" s="1041"/>
      <c r="LMG46" s="149"/>
      <c r="LMI46" s="150"/>
      <c r="LMJ46" s="1040"/>
      <c r="LMK46" s="1041"/>
      <c r="LMR46" s="149"/>
      <c r="LMT46" s="150"/>
      <c r="LMU46" s="1040"/>
      <c r="LMV46" s="1041"/>
      <c r="LNC46" s="149"/>
      <c r="LNE46" s="150"/>
      <c r="LNF46" s="1040"/>
      <c r="LNG46" s="1041"/>
      <c r="LNN46" s="149"/>
      <c r="LNP46" s="150"/>
      <c r="LNQ46" s="1040"/>
      <c r="LNR46" s="1041"/>
      <c r="LNY46" s="149"/>
      <c r="LOA46" s="150"/>
      <c r="LOB46" s="1040"/>
      <c r="LOC46" s="1041"/>
      <c r="LOJ46" s="149"/>
      <c r="LOL46" s="150"/>
      <c r="LOM46" s="1040"/>
      <c r="LON46" s="1041"/>
      <c r="LOU46" s="149"/>
      <c r="LOW46" s="150"/>
      <c r="LOX46" s="1040"/>
      <c r="LOY46" s="1041"/>
      <c r="LPF46" s="149"/>
      <c r="LPH46" s="150"/>
      <c r="LPI46" s="1040"/>
      <c r="LPJ46" s="1041"/>
      <c r="LPQ46" s="149"/>
      <c r="LPS46" s="150"/>
      <c r="LPT46" s="1040"/>
      <c r="LPU46" s="1041"/>
      <c r="LQB46" s="149"/>
      <c r="LQD46" s="150"/>
      <c r="LQE46" s="1040"/>
      <c r="LQF46" s="1041"/>
      <c r="LQM46" s="149"/>
      <c r="LQO46" s="150"/>
      <c r="LQP46" s="1040"/>
      <c r="LQQ46" s="1041"/>
      <c r="LQX46" s="149"/>
      <c r="LQZ46" s="150"/>
      <c r="LRA46" s="1040"/>
      <c r="LRB46" s="1041"/>
      <c r="LRI46" s="149"/>
      <c r="LRK46" s="150"/>
      <c r="LRL46" s="1040"/>
      <c r="LRM46" s="1041"/>
      <c r="LRT46" s="149"/>
      <c r="LRV46" s="150"/>
      <c r="LRW46" s="1040"/>
      <c r="LRX46" s="1041"/>
      <c r="LSE46" s="149"/>
      <c r="LSG46" s="150"/>
      <c r="LSH46" s="1040"/>
      <c r="LSI46" s="1041"/>
      <c r="LSP46" s="149"/>
      <c r="LSR46" s="150"/>
      <c r="LSS46" s="1040"/>
      <c r="LST46" s="1041"/>
      <c r="LTA46" s="149"/>
      <c r="LTC46" s="150"/>
      <c r="LTD46" s="1040"/>
      <c r="LTE46" s="1041"/>
      <c r="LTL46" s="149"/>
      <c r="LTN46" s="150"/>
      <c r="LTO46" s="1040"/>
      <c r="LTP46" s="1041"/>
      <c r="LTW46" s="149"/>
      <c r="LTY46" s="150"/>
      <c r="LTZ46" s="1040"/>
      <c r="LUA46" s="1041"/>
      <c r="LUH46" s="149"/>
      <c r="LUJ46" s="150"/>
      <c r="LUK46" s="1040"/>
      <c r="LUL46" s="1041"/>
      <c r="LUS46" s="149"/>
      <c r="LUU46" s="150"/>
      <c r="LUV46" s="1040"/>
      <c r="LUW46" s="1041"/>
      <c r="LVD46" s="149"/>
      <c r="LVF46" s="150"/>
      <c r="LVG46" s="1040"/>
      <c r="LVH46" s="1041"/>
      <c r="LVO46" s="149"/>
      <c r="LVQ46" s="150"/>
      <c r="LVR46" s="1040"/>
      <c r="LVS46" s="1041"/>
      <c r="LVZ46" s="149"/>
      <c r="LWB46" s="150"/>
      <c r="LWC46" s="1040"/>
      <c r="LWD46" s="1041"/>
      <c r="LWK46" s="149"/>
      <c r="LWM46" s="150"/>
      <c r="LWN46" s="1040"/>
      <c r="LWO46" s="1041"/>
      <c r="LWV46" s="149"/>
      <c r="LWX46" s="150"/>
      <c r="LWY46" s="1040"/>
      <c r="LWZ46" s="1041"/>
      <c r="LXG46" s="149"/>
      <c r="LXI46" s="150"/>
      <c r="LXJ46" s="1040"/>
      <c r="LXK46" s="1041"/>
      <c r="LXR46" s="149"/>
      <c r="LXT46" s="150"/>
      <c r="LXU46" s="1040"/>
      <c r="LXV46" s="1041"/>
      <c r="LYC46" s="149"/>
      <c r="LYE46" s="150"/>
      <c r="LYF46" s="1040"/>
      <c r="LYG46" s="1041"/>
      <c r="LYN46" s="149"/>
      <c r="LYP46" s="150"/>
      <c r="LYQ46" s="1040"/>
      <c r="LYR46" s="1041"/>
      <c r="LYY46" s="149"/>
      <c r="LZA46" s="150"/>
      <c r="LZB46" s="1040"/>
      <c r="LZC46" s="1041"/>
      <c r="LZJ46" s="149"/>
      <c r="LZL46" s="150"/>
      <c r="LZM46" s="1040"/>
      <c r="LZN46" s="1041"/>
      <c r="LZU46" s="149"/>
      <c r="LZW46" s="150"/>
      <c r="LZX46" s="1040"/>
      <c r="LZY46" s="1041"/>
      <c r="MAF46" s="149"/>
      <c r="MAH46" s="150"/>
      <c r="MAI46" s="1040"/>
      <c r="MAJ46" s="1041"/>
      <c r="MAQ46" s="149"/>
      <c r="MAS46" s="150"/>
      <c r="MAT46" s="1040"/>
      <c r="MAU46" s="1041"/>
      <c r="MBB46" s="149"/>
      <c r="MBD46" s="150"/>
      <c r="MBE46" s="1040"/>
      <c r="MBF46" s="1041"/>
      <c r="MBM46" s="149"/>
      <c r="MBO46" s="150"/>
      <c r="MBP46" s="1040"/>
      <c r="MBQ46" s="1041"/>
      <c r="MBX46" s="149"/>
      <c r="MBZ46" s="150"/>
      <c r="MCA46" s="1040"/>
      <c r="MCB46" s="1041"/>
      <c r="MCI46" s="149"/>
      <c r="MCK46" s="150"/>
      <c r="MCL46" s="1040"/>
      <c r="MCM46" s="1041"/>
      <c r="MCT46" s="149"/>
      <c r="MCV46" s="150"/>
      <c r="MCW46" s="1040"/>
      <c r="MCX46" s="1041"/>
      <c r="MDE46" s="149"/>
      <c r="MDG46" s="150"/>
      <c r="MDH46" s="1040"/>
      <c r="MDI46" s="1041"/>
      <c r="MDP46" s="149"/>
      <c r="MDR46" s="150"/>
      <c r="MDS46" s="1040"/>
      <c r="MDT46" s="1041"/>
      <c r="MEA46" s="149"/>
      <c r="MEC46" s="150"/>
      <c r="MED46" s="1040"/>
      <c r="MEE46" s="1041"/>
      <c r="MEL46" s="149"/>
      <c r="MEN46" s="150"/>
      <c r="MEO46" s="1040"/>
      <c r="MEP46" s="1041"/>
      <c r="MEW46" s="149"/>
      <c r="MEY46" s="150"/>
      <c r="MEZ46" s="1040"/>
      <c r="MFA46" s="1041"/>
      <c r="MFH46" s="149"/>
      <c r="MFJ46" s="150"/>
      <c r="MFK46" s="1040"/>
      <c r="MFL46" s="1041"/>
      <c r="MFS46" s="149"/>
      <c r="MFU46" s="150"/>
      <c r="MFV46" s="1040"/>
      <c r="MFW46" s="1041"/>
      <c r="MGD46" s="149"/>
      <c r="MGF46" s="150"/>
      <c r="MGG46" s="1040"/>
      <c r="MGH46" s="1041"/>
      <c r="MGO46" s="149"/>
      <c r="MGQ46" s="150"/>
      <c r="MGR46" s="1040"/>
      <c r="MGS46" s="1041"/>
      <c r="MGZ46" s="149"/>
      <c r="MHB46" s="150"/>
      <c r="MHC46" s="1040"/>
      <c r="MHD46" s="1041"/>
      <c r="MHK46" s="149"/>
      <c r="MHM46" s="150"/>
      <c r="MHN46" s="1040"/>
      <c r="MHO46" s="1041"/>
      <c r="MHV46" s="149"/>
      <c r="MHX46" s="150"/>
      <c r="MHY46" s="1040"/>
      <c r="MHZ46" s="1041"/>
      <c r="MIG46" s="149"/>
      <c r="MII46" s="150"/>
      <c r="MIJ46" s="1040"/>
      <c r="MIK46" s="1041"/>
      <c r="MIR46" s="149"/>
      <c r="MIT46" s="150"/>
      <c r="MIU46" s="1040"/>
      <c r="MIV46" s="1041"/>
      <c r="MJC46" s="149"/>
      <c r="MJE46" s="150"/>
      <c r="MJF46" s="1040"/>
      <c r="MJG46" s="1041"/>
      <c r="MJN46" s="149"/>
      <c r="MJP46" s="150"/>
      <c r="MJQ46" s="1040"/>
      <c r="MJR46" s="1041"/>
      <c r="MJY46" s="149"/>
      <c r="MKA46" s="150"/>
      <c r="MKB46" s="1040"/>
      <c r="MKC46" s="1041"/>
      <c r="MKJ46" s="149"/>
      <c r="MKL46" s="150"/>
      <c r="MKM46" s="1040"/>
      <c r="MKN46" s="1041"/>
      <c r="MKU46" s="149"/>
      <c r="MKW46" s="150"/>
      <c r="MKX46" s="1040"/>
      <c r="MKY46" s="1041"/>
      <c r="MLF46" s="149"/>
      <c r="MLH46" s="150"/>
      <c r="MLI46" s="1040"/>
      <c r="MLJ46" s="1041"/>
      <c r="MLQ46" s="149"/>
      <c r="MLS46" s="150"/>
      <c r="MLT46" s="1040"/>
      <c r="MLU46" s="1041"/>
      <c r="MMB46" s="149"/>
      <c r="MMD46" s="150"/>
      <c r="MME46" s="1040"/>
      <c r="MMF46" s="1041"/>
      <c r="MMM46" s="149"/>
      <c r="MMO46" s="150"/>
      <c r="MMP46" s="1040"/>
      <c r="MMQ46" s="1041"/>
      <c r="MMX46" s="149"/>
      <c r="MMZ46" s="150"/>
      <c r="MNA46" s="1040"/>
      <c r="MNB46" s="1041"/>
      <c r="MNI46" s="149"/>
      <c r="MNK46" s="150"/>
      <c r="MNL46" s="1040"/>
      <c r="MNM46" s="1041"/>
      <c r="MNT46" s="149"/>
      <c r="MNV46" s="150"/>
      <c r="MNW46" s="1040"/>
      <c r="MNX46" s="1041"/>
      <c r="MOE46" s="149"/>
      <c r="MOG46" s="150"/>
      <c r="MOH46" s="1040"/>
      <c r="MOI46" s="1041"/>
      <c r="MOP46" s="149"/>
      <c r="MOR46" s="150"/>
      <c r="MOS46" s="1040"/>
      <c r="MOT46" s="1041"/>
      <c r="MPA46" s="149"/>
      <c r="MPC46" s="150"/>
      <c r="MPD46" s="1040"/>
      <c r="MPE46" s="1041"/>
      <c r="MPL46" s="149"/>
      <c r="MPN46" s="150"/>
      <c r="MPO46" s="1040"/>
      <c r="MPP46" s="1041"/>
      <c r="MPW46" s="149"/>
      <c r="MPY46" s="150"/>
      <c r="MPZ46" s="1040"/>
      <c r="MQA46" s="1041"/>
      <c r="MQH46" s="149"/>
      <c r="MQJ46" s="150"/>
      <c r="MQK46" s="1040"/>
      <c r="MQL46" s="1041"/>
      <c r="MQS46" s="149"/>
      <c r="MQU46" s="150"/>
      <c r="MQV46" s="1040"/>
      <c r="MQW46" s="1041"/>
      <c r="MRD46" s="149"/>
      <c r="MRF46" s="150"/>
      <c r="MRG46" s="1040"/>
      <c r="MRH46" s="1041"/>
      <c r="MRO46" s="149"/>
      <c r="MRQ46" s="150"/>
      <c r="MRR46" s="1040"/>
      <c r="MRS46" s="1041"/>
      <c r="MRZ46" s="149"/>
      <c r="MSB46" s="150"/>
      <c r="MSC46" s="1040"/>
      <c r="MSD46" s="1041"/>
      <c r="MSK46" s="149"/>
      <c r="MSM46" s="150"/>
      <c r="MSN46" s="1040"/>
      <c r="MSO46" s="1041"/>
      <c r="MSV46" s="149"/>
      <c r="MSX46" s="150"/>
      <c r="MSY46" s="1040"/>
      <c r="MSZ46" s="1041"/>
      <c r="MTG46" s="149"/>
      <c r="MTI46" s="150"/>
      <c r="MTJ46" s="1040"/>
      <c r="MTK46" s="1041"/>
      <c r="MTR46" s="149"/>
      <c r="MTT46" s="150"/>
      <c r="MTU46" s="1040"/>
      <c r="MTV46" s="1041"/>
      <c r="MUC46" s="149"/>
      <c r="MUE46" s="150"/>
      <c r="MUF46" s="1040"/>
      <c r="MUG46" s="1041"/>
      <c r="MUN46" s="149"/>
      <c r="MUP46" s="150"/>
      <c r="MUQ46" s="1040"/>
      <c r="MUR46" s="1041"/>
      <c r="MUY46" s="149"/>
      <c r="MVA46" s="150"/>
      <c r="MVB46" s="1040"/>
      <c r="MVC46" s="1041"/>
      <c r="MVJ46" s="149"/>
      <c r="MVL46" s="150"/>
      <c r="MVM46" s="1040"/>
      <c r="MVN46" s="1041"/>
      <c r="MVU46" s="149"/>
      <c r="MVW46" s="150"/>
      <c r="MVX46" s="1040"/>
      <c r="MVY46" s="1041"/>
      <c r="MWF46" s="149"/>
      <c r="MWH46" s="150"/>
      <c r="MWI46" s="1040"/>
      <c r="MWJ46" s="1041"/>
      <c r="MWQ46" s="149"/>
      <c r="MWS46" s="150"/>
      <c r="MWT46" s="1040"/>
      <c r="MWU46" s="1041"/>
      <c r="MXB46" s="149"/>
      <c r="MXD46" s="150"/>
      <c r="MXE46" s="1040"/>
      <c r="MXF46" s="1041"/>
      <c r="MXM46" s="149"/>
      <c r="MXO46" s="150"/>
      <c r="MXP46" s="1040"/>
      <c r="MXQ46" s="1041"/>
      <c r="MXX46" s="149"/>
      <c r="MXZ46" s="150"/>
      <c r="MYA46" s="1040"/>
      <c r="MYB46" s="1041"/>
      <c r="MYI46" s="149"/>
      <c r="MYK46" s="150"/>
      <c r="MYL46" s="1040"/>
      <c r="MYM46" s="1041"/>
      <c r="MYT46" s="149"/>
      <c r="MYV46" s="150"/>
      <c r="MYW46" s="1040"/>
      <c r="MYX46" s="1041"/>
      <c r="MZE46" s="149"/>
      <c r="MZG46" s="150"/>
      <c r="MZH46" s="1040"/>
      <c r="MZI46" s="1041"/>
      <c r="MZP46" s="149"/>
      <c r="MZR46" s="150"/>
      <c r="MZS46" s="1040"/>
      <c r="MZT46" s="1041"/>
      <c r="NAA46" s="149"/>
      <c r="NAC46" s="150"/>
      <c r="NAD46" s="1040"/>
      <c r="NAE46" s="1041"/>
      <c r="NAL46" s="149"/>
      <c r="NAN46" s="150"/>
      <c r="NAO46" s="1040"/>
      <c r="NAP46" s="1041"/>
      <c r="NAW46" s="149"/>
      <c r="NAY46" s="150"/>
      <c r="NAZ46" s="1040"/>
      <c r="NBA46" s="1041"/>
      <c r="NBH46" s="149"/>
      <c r="NBJ46" s="150"/>
      <c r="NBK46" s="1040"/>
      <c r="NBL46" s="1041"/>
      <c r="NBS46" s="149"/>
      <c r="NBU46" s="150"/>
      <c r="NBV46" s="1040"/>
      <c r="NBW46" s="1041"/>
      <c r="NCD46" s="149"/>
      <c r="NCF46" s="150"/>
      <c r="NCG46" s="1040"/>
      <c r="NCH46" s="1041"/>
      <c r="NCO46" s="149"/>
      <c r="NCQ46" s="150"/>
      <c r="NCR46" s="1040"/>
      <c r="NCS46" s="1041"/>
      <c r="NCZ46" s="149"/>
      <c r="NDB46" s="150"/>
      <c r="NDC46" s="1040"/>
      <c r="NDD46" s="1041"/>
      <c r="NDK46" s="149"/>
      <c r="NDM46" s="150"/>
      <c r="NDN46" s="1040"/>
      <c r="NDO46" s="1041"/>
      <c r="NDV46" s="149"/>
      <c r="NDX46" s="150"/>
      <c r="NDY46" s="1040"/>
      <c r="NDZ46" s="1041"/>
      <c r="NEG46" s="149"/>
      <c r="NEI46" s="150"/>
      <c r="NEJ46" s="1040"/>
      <c r="NEK46" s="1041"/>
      <c r="NER46" s="149"/>
      <c r="NET46" s="150"/>
      <c r="NEU46" s="1040"/>
      <c r="NEV46" s="1041"/>
      <c r="NFC46" s="149"/>
      <c r="NFE46" s="150"/>
      <c r="NFF46" s="1040"/>
      <c r="NFG46" s="1041"/>
      <c r="NFN46" s="149"/>
      <c r="NFP46" s="150"/>
      <c r="NFQ46" s="1040"/>
      <c r="NFR46" s="1041"/>
      <c r="NFY46" s="149"/>
      <c r="NGA46" s="150"/>
      <c r="NGB46" s="1040"/>
      <c r="NGC46" s="1041"/>
      <c r="NGJ46" s="149"/>
      <c r="NGL46" s="150"/>
      <c r="NGM46" s="1040"/>
      <c r="NGN46" s="1041"/>
      <c r="NGU46" s="149"/>
      <c r="NGW46" s="150"/>
      <c r="NGX46" s="1040"/>
      <c r="NGY46" s="1041"/>
      <c r="NHF46" s="149"/>
      <c r="NHH46" s="150"/>
      <c r="NHI46" s="1040"/>
      <c r="NHJ46" s="1041"/>
      <c r="NHQ46" s="149"/>
      <c r="NHS46" s="150"/>
      <c r="NHT46" s="1040"/>
      <c r="NHU46" s="1041"/>
      <c r="NIB46" s="149"/>
      <c r="NID46" s="150"/>
      <c r="NIE46" s="1040"/>
      <c r="NIF46" s="1041"/>
      <c r="NIM46" s="149"/>
      <c r="NIO46" s="150"/>
      <c r="NIP46" s="1040"/>
      <c r="NIQ46" s="1041"/>
      <c r="NIX46" s="149"/>
      <c r="NIZ46" s="150"/>
      <c r="NJA46" s="1040"/>
      <c r="NJB46" s="1041"/>
      <c r="NJI46" s="149"/>
      <c r="NJK46" s="150"/>
      <c r="NJL46" s="1040"/>
      <c r="NJM46" s="1041"/>
      <c r="NJT46" s="149"/>
      <c r="NJV46" s="150"/>
      <c r="NJW46" s="1040"/>
      <c r="NJX46" s="1041"/>
      <c r="NKE46" s="149"/>
      <c r="NKG46" s="150"/>
      <c r="NKH46" s="1040"/>
      <c r="NKI46" s="1041"/>
      <c r="NKP46" s="149"/>
      <c r="NKR46" s="150"/>
      <c r="NKS46" s="1040"/>
      <c r="NKT46" s="1041"/>
      <c r="NLA46" s="149"/>
      <c r="NLC46" s="150"/>
      <c r="NLD46" s="1040"/>
      <c r="NLE46" s="1041"/>
      <c r="NLL46" s="149"/>
      <c r="NLN46" s="150"/>
      <c r="NLO46" s="1040"/>
      <c r="NLP46" s="1041"/>
      <c r="NLW46" s="149"/>
      <c r="NLY46" s="150"/>
      <c r="NLZ46" s="1040"/>
      <c r="NMA46" s="1041"/>
      <c r="NMH46" s="149"/>
      <c r="NMJ46" s="150"/>
      <c r="NMK46" s="1040"/>
      <c r="NML46" s="1041"/>
      <c r="NMS46" s="149"/>
      <c r="NMU46" s="150"/>
      <c r="NMV46" s="1040"/>
      <c r="NMW46" s="1041"/>
      <c r="NND46" s="149"/>
      <c r="NNF46" s="150"/>
      <c r="NNG46" s="1040"/>
      <c r="NNH46" s="1041"/>
      <c r="NNO46" s="149"/>
      <c r="NNQ46" s="150"/>
      <c r="NNR46" s="1040"/>
      <c r="NNS46" s="1041"/>
      <c r="NNZ46" s="149"/>
      <c r="NOB46" s="150"/>
      <c r="NOC46" s="1040"/>
      <c r="NOD46" s="1041"/>
      <c r="NOK46" s="149"/>
      <c r="NOM46" s="150"/>
      <c r="NON46" s="1040"/>
      <c r="NOO46" s="1041"/>
      <c r="NOV46" s="149"/>
      <c r="NOX46" s="150"/>
      <c r="NOY46" s="1040"/>
      <c r="NOZ46" s="1041"/>
      <c r="NPG46" s="149"/>
      <c r="NPI46" s="150"/>
      <c r="NPJ46" s="1040"/>
      <c r="NPK46" s="1041"/>
      <c r="NPR46" s="149"/>
      <c r="NPT46" s="150"/>
      <c r="NPU46" s="1040"/>
      <c r="NPV46" s="1041"/>
      <c r="NQC46" s="149"/>
      <c r="NQE46" s="150"/>
      <c r="NQF46" s="1040"/>
      <c r="NQG46" s="1041"/>
      <c r="NQN46" s="149"/>
      <c r="NQP46" s="150"/>
      <c r="NQQ46" s="1040"/>
      <c r="NQR46" s="1041"/>
      <c r="NQY46" s="149"/>
      <c r="NRA46" s="150"/>
      <c r="NRB46" s="1040"/>
      <c r="NRC46" s="1041"/>
      <c r="NRJ46" s="149"/>
      <c r="NRL46" s="150"/>
      <c r="NRM46" s="1040"/>
      <c r="NRN46" s="1041"/>
      <c r="NRU46" s="149"/>
      <c r="NRW46" s="150"/>
      <c r="NRX46" s="1040"/>
      <c r="NRY46" s="1041"/>
      <c r="NSF46" s="149"/>
      <c r="NSH46" s="150"/>
      <c r="NSI46" s="1040"/>
      <c r="NSJ46" s="1041"/>
      <c r="NSQ46" s="149"/>
      <c r="NSS46" s="150"/>
      <c r="NST46" s="1040"/>
      <c r="NSU46" s="1041"/>
      <c r="NTB46" s="149"/>
      <c r="NTD46" s="150"/>
      <c r="NTE46" s="1040"/>
      <c r="NTF46" s="1041"/>
      <c r="NTM46" s="149"/>
      <c r="NTO46" s="150"/>
      <c r="NTP46" s="1040"/>
      <c r="NTQ46" s="1041"/>
      <c r="NTX46" s="149"/>
      <c r="NTZ46" s="150"/>
      <c r="NUA46" s="1040"/>
      <c r="NUB46" s="1041"/>
      <c r="NUI46" s="149"/>
      <c r="NUK46" s="150"/>
      <c r="NUL46" s="1040"/>
      <c r="NUM46" s="1041"/>
      <c r="NUT46" s="149"/>
      <c r="NUV46" s="150"/>
      <c r="NUW46" s="1040"/>
      <c r="NUX46" s="1041"/>
      <c r="NVE46" s="149"/>
      <c r="NVG46" s="150"/>
      <c r="NVH46" s="1040"/>
      <c r="NVI46" s="1041"/>
      <c r="NVP46" s="149"/>
      <c r="NVR46" s="150"/>
      <c r="NVS46" s="1040"/>
      <c r="NVT46" s="1041"/>
      <c r="NWA46" s="149"/>
      <c r="NWC46" s="150"/>
      <c r="NWD46" s="1040"/>
      <c r="NWE46" s="1041"/>
      <c r="NWL46" s="149"/>
      <c r="NWN46" s="150"/>
      <c r="NWO46" s="1040"/>
      <c r="NWP46" s="1041"/>
      <c r="NWW46" s="149"/>
      <c r="NWY46" s="150"/>
      <c r="NWZ46" s="1040"/>
      <c r="NXA46" s="1041"/>
      <c r="NXH46" s="149"/>
      <c r="NXJ46" s="150"/>
      <c r="NXK46" s="1040"/>
      <c r="NXL46" s="1041"/>
      <c r="NXS46" s="149"/>
      <c r="NXU46" s="150"/>
      <c r="NXV46" s="1040"/>
      <c r="NXW46" s="1041"/>
      <c r="NYD46" s="149"/>
      <c r="NYF46" s="150"/>
      <c r="NYG46" s="1040"/>
      <c r="NYH46" s="1041"/>
      <c r="NYO46" s="149"/>
      <c r="NYQ46" s="150"/>
      <c r="NYR46" s="1040"/>
      <c r="NYS46" s="1041"/>
      <c r="NYZ46" s="149"/>
      <c r="NZB46" s="150"/>
      <c r="NZC46" s="1040"/>
      <c r="NZD46" s="1041"/>
      <c r="NZK46" s="149"/>
      <c r="NZM46" s="150"/>
      <c r="NZN46" s="1040"/>
      <c r="NZO46" s="1041"/>
      <c r="NZV46" s="149"/>
      <c r="NZX46" s="150"/>
      <c r="NZY46" s="1040"/>
      <c r="NZZ46" s="1041"/>
      <c r="OAG46" s="149"/>
      <c r="OAI46" s="150"/>
      <c r="OAJ46" s="1040"/>
      <c r="OAK46" s="1041"/>
      <c r="OAR46" s="149"/>
      <c r="OAT46" s="150"/>
      <c r="OAU46" s="1040"/>
      <c r="OAV46" s="1041"/>
      <c r="OBC46" s="149"/>
      <c r="OBE46" s="150"/>
      <c r="OBF46" s="1040"/>
      <c r="OBG46" s="1041"/>
      <c r="OBN46" s="149"/>
      <c r="OBP46" s="150"/>
      <c r="OBQ46" s="1040"/>
      <c r="OBR46" s="1041"/>
      <c r="OBY46" s="149"/>
      <c r="OCA46" s="150"/>
      <c r="OCB46" s="1040"/>
      <c r="OCC46" s="1041"/>
      <c r="OCJ46" s="149"/>
      <c r="OCL46" s="150"/>
      <c r="OCM46" s="1040"/>
      <c r="OCN46" s="1041"/>
      <c r="OCU46" s="149"/>
      <c r="OCW46" s="150"/>
      <c r="OCX46" s="1040"/>
      <c r="OCY46" s="1041"/>
      <c r="ODF46" s="149"/>
      <c r="ODH46" s="150"/>
      <c r="ODI46" s="1040"/>
      <c r="ODJ46" s="1041"/>
      <c r="ODQ46" s="149"/>
      <c r="ODS46" s="150"/>
      <c r="ODT46" s="1040"/>
      <c r="ODU46" s="1041"/>
      <c r="OEB46" s="149"/>
      <c r="OED46" s="150"/>
      <c r="OEE46" s="1040"/>
      <c r="OEF46" s="1041"/>
      <c r="OEM46" s="149"/>
      <c r="OEO46" s="150"/>
      <c r="OEP46" s="1040"/>
      <c r="OEQ46" s="1041"/>
      <c r="OEX46" s="149"/>
      <c r="OEZ46" s="150"/>
      <c r="OFA46" s="1040"/>
      <c r="OFB46" s="1041"/>
      <c r="OFI46" s="149"/>
      <c r="OFK46" s="150"/>
      <c r="OFL46" s="1040"/>
      <c r="OFM46" s="1041"/>
      <c r="OFT46" s="149"/>
      <c r="OFV46" s="150"/>
      <c r="OFW46" s="1040"/>
      <c r="OFX46" s="1041"/>
      <c r="OGE46" s="149"/>
      <c r="OGG46" s="150"/>
      <c r="OGH46" s="1040"/>
      <c r="OGI46" s="1041"/>
      <c r="OGP46" s="149"/>
      <c r="OGR46" s="150"/>
      <c r="OGS46" s="1040"/>
      <c r="OGT46" s="1041"/>
      <c r="OHA46" s="149"/>
      <c r="OHC46" s="150"/>
      <c r="OHD46" s="1040"/>
      <c r="OHE46" s="1041"/>
      <c r="OHL46" s="149"/>
      <c r="OHN46" s="150"/>
      <c r="OHO46" s="1040"/>
      <c r="OHP46" s="1041"/>
      <c r="OHW46" s="149"/>
      <c r="OHY46" s="150"/>
      <c r="OHZ46" s="1040"/>
      <c r="OIA46" s="1041"/>
      <c r="OIH46" s="149"/>
      <c r="OIJ46" s="150"/>
      <c r="OIK46" s="1040"/>
      <c r="OIL46" s="1041"/>
      <c r="OIS46" s="149"/>
      <c r="OIU46" s="150"/>
      <c r="OIV46" s="1040"/>
      <c r="OIW46" s="1041"/>
      <c r="OJD46" s="149"/>
      <c r="OJF46" s="150"/>
      <c r="OJG46" s="1040"/>
      <c r="OJH46" s="1041"/>
      <c r="OJO46" s="149"/>
      <c r="OJQ46" s="150"/>
      <c r="OJR46" s="1040"/>
      <c r="OJS46" s="1041"/>
      <c r="OJZ46" s="149"/>
      <c r="OKB46" s="150"/>
      <c r="OKC46" s="1040"/>
      <c r="OKD46" s="1041"/>
      <c r="OKK46" s="149"/>
      <c r="OKM46" s="150"/>
      <c r="OKN46" s="1040"/>
      <c r="OKO46" s="1041"/>
      <c r="OKV46" s="149"/>
      <c r="OKX46" s="150"/>
      <c r="OKY46" s="1040"/>
      <c r="OKZ46" s="1041"/>
      <c r="OLG46" s="149"/>
      <c r="OLI46" s="150"/>
      <c r="OLJ46" s="1040"/>
      <c r="OLK46" s="1041"/>
      <c r="OLR46" s="149"/>
      <c r="OLT46" s="150"/>
      <c r="OLU46" s="1040"/>
      <c r="OLV46" s="1041"/>
      <c r="OMC46" s="149"/>
      <c r="OME46" s="150"/>
      <c r="OMF46" s="1040"/>
      <c r="OMG46" s="1041"/>
      <c r="OMN46" s="149"/>
      <c r="OMP46" s="150"/>
      <c r="OMQ46" s="1040"/>
      <c r="OMR46" s="1041"/>
      <c r="OMY46" s="149"/>
      <c r="ONA46" s="150"/>
      <c r="ONB46" s="1040"/>
      <c r="ONC46" s="1041"/>
      <c r="ONJ46" s="149"/>
      <c r="ONL46" s="150"/>
      <c r="ONM46" s="1040"/>
      <c r="ONN46" s="1041"/>
      <c r="ONU46" s="149"/>
      <c r="ONW46" s="150"/>
      <c r="ONX46" s="1040"/>
      <c r="ONY46" s="1041"/>
      <c r="OOF46" s="149"/>
      <c r="OOH46" s="150"/>
      <c r="OOI46" s="1040"/>
      <c r="OOJ46" s="1041"/>
      <c r="OOQ46" s="149"/>
      <c r="OOS46" s="150"/>
      <c r="OOT46" s="1040"/>
      <c r="OOU46" s="1041"/>
      <c r="OPB46" s="149"/>
      <c r="OPD46" s="150"/>
      <c r="OPE46" s="1040"/>
      <c r="OPF46" s="1041"/>
      <c r="OPM46" s="149"/>
      <c r="OPO46" s="150"/>
      <c r="OPP46" s="1040"/>
      <c r="OPQ46" s="1041"/>
      <c r="OPX46" s="149"/>
      <c r="OPZ46" s="150"/>
      <c r="OQA46" s="1040"/>
      <c r="OQB46" s="1041"/>
      <c r="OQI46" s="149"/>
      <c r="OQK46" s="150"/>
      <c r="OQL46" s="1040"/>
      <c r="OQM46" s="1041"/>
      <c r="OQT46" s="149"/>
      <c r="OQV46" s="150"/>
      <c r="OQW46" s="1040"/>
      <c r="OQX46" s="1041"/>
      <c r="ORE46" s="149"/>
      <c r="ORG46" s="150"/>
      <c r="ORH46" s="1040"/>
      <c r="ORI46" s="1041"/>
      <c r="ORP46" s="149"/>
      <c r="ORR46" s="150"/>
      <c r="ORS46" s="1040"/>
      <c r="ORT46" s="1041"/>
      <c r="OSA46" s="149"/>
      <c r="OSC46" s="150"/>
      <c r="OSD46" s="1040"/>
      <c r="OSE46" s="1041"/>
      <c r="OSL46" s="149"/>
      <c r="OSN46" s="150"/>
      <c r="OSO46" s="1040"/>
      <c r="OSP46" s="1041"/>
      <c r="OSW46" s="149"/>
      <c r="OSY46" s="150"/>
      <c r="OSZ46" s="1040"/>
      <c r="OTA46" s="1041"/>
      <c r="OTH46" s="149"/>
      <c r="OTJ46" s="150"/>
      <c r="OTK46" s="1040"/>
      <c r="OTL46" s="1041"/>
      <c r="OTS46" s="149"/>
      <c r="OTU46" s="150"/>
      <c r="OTV46" s="1040"/>
      <c r="OTW46" s="1041"/>
      <c r="OUD46" s="149"/>
      <c r="OUF46" s="150"/>
      <c r="OUG46" s="1040"/>
      <c r="OUH46" s="1041"/>
      <c r="OUO46" s="149"/>
      <c r="OUQ46" s="150"/>
      <c r="OUR46" s="1040"/>
      <c r="OUS46" s="1041"/>
      <c r="OUZ46" s="149"/>
      <c r="OVB46" s="150"/>
      <c r="OVC46" s="1040"/>
      <c r="OVD46" s="1041"/>
      <c r="OVK46" s="149"/>
      <c r="OVM46" s="150"/>
      <c r="OVN46" s="1040"/>
      <c r="OVO46" s="1041"/>
      <c r="OVV46" s="149"/>
      <c r="OVX46" s="150"/>
      <c r="OVY46" s="1040"/>
      <c r="OVZ46" s="1041"/>
      <c r="OWG46" s="149"/>
      <c r="OWI46" s="150"/>
      <c r="OWJ46" s="1040"/>
      <c r="OWK46" s="1041"/>
      <c r="OWR46" s="149"/>
      <c r="OWT46" s="150"/>
      <c r="OWU46" s="1040"/>
      <c r="OWV46" s="1041"/>
      <c r="OXC46" s="149"/>
      <c r="OXE46" s="150"/>
      <c r="OXF46" s="1040"/>
      <c r="OXG46" s="1041"/>
      <c r="OXN46" s="149"/>
      <c r="OXP46" s="150"/>
      <c r="OXQ46" s="1040"/>
      <c r="OXR46" s="1041"/>
      <c r="OXY46" s="149"/>
      <c r="OYA46" s="150"/>
      <c r="OYB46" s="1040"/>
      <c r="OYC46" s="1041"/>
      <c r="OYJ46" s="149"/>
      <c r="OYL46" s="150"/>
      <c r="OYM46" s="1040"/>
      <c r="OYN46" s="1041"/>
      <c r="OYU46" s="149"/>
      <c r="OYW46" s="150"/>
      <c r="OYX46" s="1040"/>
      <c r="OYY46" s="1041"/>
      <c r="OZF46" s="149"/>
      <c r="OZH46" s="150"/>
      <c r="OZI46" s="1040"/>
      <c r="OZJ46" s="1041"/>
      <c r="OZQ46" s="149"/>
      <c r="OZS46" s="150"/>
      <c r="OZT46" s="1040"/>
      <c r="OZU46" s="1041"/>
      <c r="PAB46" s="149"/>
      <c r="PAD46" s="150"/>
      <c r="PAE46" s="1040"/>
      <c r="PAF46" s="1041"/>
      <c r="PAM46" s="149"/>
      <c r="PAO46" s="150"/>
      <c r="PAP46" s="1040"/>
      <c r="PAQ46" s="1041"/>
      <c r="PAX46" s="149"/>
      <c r="PAZ46" s="150"/>
      <c r="PBA46" s="1040"/>
      <c r="PBB46" s="1041"/>
      <c r="PBI46" s="149"/>
      <c r="PBK46" s="150"/>
      <c r="PBL46" s="1040"/>
      <c r="PBM46" s="1041"/>
      <c r="PBT46" s="149"/>
      <c r="PBV46" s="150"/>
      <c r="PBW46" s="1040"/>
      <c r="PBX46" s="1041"/>
      <c r="PCE46" s="149"/>
      <c r="PCG46" s="150"/>
      <c r="PCH46" s="1040"/>
      <c r="PCI46" s="1041"/>
      <c r="PCP46" s="149"/>
      <c r="PCR46" s="150"/>
      <c r="PCS46" s="1040"/>
      <c r="PCT46" s="1041"/>
      <c r="PDA46" s="149"/>
      <c r="PDC46" s="150"/>
      <c r="PDD46" s="1040"/>
      <c r="PDE46" s="1041"/>
      <c r="PDL46" s="149"/>
      <c r="PDN46" s="150"/>
      <c r="PDO46" s="1040"/>
      <c r="PDP46" s="1041"/>
      <c r="PDW46" s="149"/>
      <c r="PDY46" s="150"/>
      <c r="PDZ46" s="1040"/>
      <c r="PEA46" s="1041"/>
      <c r="PEH46" s="149"/>
      <c r="PEJ46" s="150"/>
      <c r="PEK46" s="1040"/>
      <c r="PEL46" s="1041"/>
      <c r="PES46" s="149"/>
      <c r="PEU46" s="150"/>
      <c r="PEV46" s="1040"/>
      <c r="PEW46" s="1041"/>
      <c r="PFD46" s="149"/>
      <c r="PFF46" s="150"/>
      <c r="PFG46" s="1040"/>
      <c r="PFH46" s="1041"/>
      <c r="PFO46" s="149"/>
      <c r="PFQ46" s="150"/>
      <c r="PFR46" s="1040"/>
      <c r="PFS46" s="1041"/>
      <c r="PFZ46" s="149"/>
      <c r="PGB46" s="150"/>
      <c r="PGC46" s="1040"/>
      <c r="PGD46" s="1041"/>
      <c r="PGK46" s="149"/>
      <c r="PGM46" s="150"/>
      <c r="PGN46" s="1040"/>
      <c r="PGO46" s="1041"/>
      <c r="PGV46" s="149"/>
      <c r="PGX46" s="150"/>
      <c r="PGY46" s="1040"/>
      <c r="PGZ46" s="1041"/>
      <c r="PHG46" s="149"/>
      <c r="PHI46" s="150"/>
      <c r="PHJ46" s="1040"/>
      <c r="PHK46" s="1041"/>
      <c r="PHR46" s="149"/>
      <c r="PHT46" s="150"/>
      <c r="PHU46" s="1040"/>
      <c r="PHV46" s="1041"/>
      <c r="PIC46" s="149"/>
      <c r="PIE46" s="150"/>
      <c r="PIF46" s="1040"/>
      <c r="PIG46" s="1041"/>
      <c r="PIN46" s="149"/>
      <c r="PIP46" s="150"/>
      <c r="PIQ46" s="1040"/>
      <c r="PIR46" s="1041"/>
      <c r="PIY46" s="149"/>
      <c r="PJA46" s="150"/>
      <c r="PJB46" s="1040"/>
      <c r="PJC46" s="1041"/>
      <c r="PJJ46" s="149"/>
      <c r="PJL46" s="150"/>
      <c r="PJM46" s="1040"/>
      <c r="PJN46" s="1041"/>
      <c r="PJU46" s="149"/>
      <c r="PJW46" s="150"/>
      <c r="PJX46" s="1040"/>
      <c r="PJY46" s="1041"/>
      <c r="PKF46" s="149"/>
      <c r="PKH46" s="150"/>
      <c r="PKI46" s="1040"/>
      <c r="PKJ46" s="1041"/>
      <c r="PKQ46" s="149"/>
      <c r="PKS46" s="150"/>
      <c r="PKT46" s="1040"/>
      <c r="PKU46" s="1041"/>
      <c r="PLB46" s="149"/>
      <c r="PLD46" s="150"/>
      <c r="PLE46" s="1040"/>
      <c r="PLF46" s="1041"/>
      <c r="PLM46" s="149"/>
      <c r="PLO46" s="150"/>
      <c r="PLP46" s="1040"/>
      <c r="PLQ46" s="1041"/>
      <c r="PLX46" s="149"/>
      <c r="PLZ46" s="150"/>
      <c r="PMA46" s="1040"/>
      <c r="PMB46" s="1041"/>
      <c r="PMI46" s="149"/>
      <c r="PMK46" s="150"/>
      <c r="PML46" s="1040"/>
      <c r="PMM46" s="1041"/>
      <c r="PMT46" s="149"/>
      <c r="PMV46" s="150"/>
      <c r="PMW46" s="1040"/>
      <c r="PMX46" s="1041"/>
      <c r="PNE46" s="149"/>
      <c r="PNG46" s="150"/>
      <c r="PNH46" s="1040"/>
      <c r="PNI46" s="1041"/>
      <c r="PNP46" s="149"/>
      <c r="PNR46" s="150"/>
      <c r="PNS46" s="1040"/>
      <c r="PNT46" s="1041"/>
      <c r="POA46" s="149"/>
      <c r="POC46" s="150"/>
      <c r="POD46" s="1040"/>
      <c r="POE46" s="1041"/>
      <c r="POL46" s="149"/>
      <c r="PON46" s="150"/>
      <c r="POO46" s="1040"/>
      <c r="POP46" s="1041"/>
      <c r="POW46" s="149"/>
      <c r="POY46" s="150"/>
      <c r="POZ46" s="1040"/>
      <c r="PPA46" s="1041"/>
      <c r="PPH46" s="149"/>
      <c r="PPJ46" s="150"/>
      <c r="PPK46" s="1040"/>
      <c r="PPL46" s="1041"/>
      <c r="PPS46" s="149"/>
      <c r="PPU46" s="150"/>
      <c r="PPV46" s="1040"/>
      <c r="PPW46" s="1041"/>
      <c r="PQD46" s="149"/>
      <c r="PQF46" s="150"/>
      <c r="PQG46" s="1040"/>
      <c r="PQH46" s="1041"/>
      <c r="PQO46" s="149"/>
      <c r="PQQ46" s="150"/>
      <c r="PQR46" s="1040"/>
      <c r="PQS46" s="1041"/>
      <c r="PQZ46" s="149"/>
      <c r="PRB46" s="150"/>
      <c r="PRC46" s="1040"/>
      <c r="PRD46" s="1041"/>
      <c r="PRK46" s="149"/>
      <c r="PRM46" s="150"/>
      <c r="PRN46" s="1040"/>
      <c r="PRO46" s="1041"/>
      <c r="PRV46" s="149"/>
      <c r="PRX46" s="150"/>
      <c r="PRY46" s="1040"/>
      <c r="PRZ46" s="1041"/>
      <c r="PSG46" s="149"/>
      <c r="PSI46" s="150"/>
      <c r="PSJ46" s="1040"/>
      <c r="PSK46" s="1041"/>
      <c r="PSR46" s="149"/>
      <c r="PST46" s="150"/>
      <c r="PSU46" s="1040"/>
      <c r="PSV46" s="1041"/>
      <c r="PTC46" s="149"/>
      <c r="PTE46" s="150"/>
      <c r="PTF46" s="1040"/>
      <c r="PTG46" s="1041"/>
      <c r="PTN46" s="149"/>
      <c r="PTP46" s="150"/>
      <c r="PTQ46" s="1040"/>
      <c r="PTR46" s="1041"/>
      <c r="PTY46" s="149"/>
      <c r="PUA46" s="150"/>
      <c r="PUB46" s="1040"/>
      <c r="PUC46" s="1041"/>
      <c r="PUJ46" s="149"/>
      <c r="PUL46" s="150"/>
      <c r="PUM46" s="1040"/>
      <c r="PUN46" s="1041"/>
      <c r="PUU46" s="149"/>
      <c r="PUW46" s="150"/>
      <c r="PUX46" s="1040"/>
      <c r="PUY46" s="1041"/>
      <c r="PVF46" s="149"/>
      <c r="PVH46" s="150"/>
      <c r="PVI46" s="1040"/>
      <c r="PVJ46" s="1041"/>
      <c r="PVQ46" s="149"/>
      <c r="PVS46" s="150"/>
      <c r="PVT46" s="1040"/>
      <c r="PVU46" s="1041"/>
      <c r="PWB46" s="149"/>
      <c r="PWD46" s="150"/>
      <c r="PWE46" s="1040"/>
      <c r="PWF46" s="1041"/>
      <c r="PWM46" s="149"/>
      <c r="PWO46" s="150"/>
      <c r="PWP46" s="1040"/>
      <c r="PWQ46" s="1041"/>
      <c r="PWX46" s="149"/>
      <c r="PWZ46" s="150"/>
      <c r="PXA46" s="1040"/>
      <c r="PXB46" s="1041"/>
      <c r="PXI46" s="149"/>
      <c r="PXK46" s="150"/>
      <c r="PXL46" s="1040"/>
      <c r="PXM46" s="1041"/>
      <c r="PXT46" s="149"/>
      <c r="PXV46" s="150"/>
      <c r="PXW46" s="1040"/>
      <c r="PXX46" s="1041"/>
      <c r="PYE46" s="149"/>
      <c r="PYG46" s="150"/>
      <c r="PYH46" s="1040"/>
      <c r="PYI46" s="1041"/>
      <c r="PYP46" s="149"/>
      <c r="PYR46" s="150"/>
      <c r="PYS46" s="1040"/>
      <c r="PYT46" s="1041"/>
      <c r="PZA46" s="149"/>
      <c r="PZC46" s="150"/>
      <c r="PZD46" s="1040"/>
      <c r="PZE46" s="1041"/>
      <c r="PZL46" s="149"/>
      <c r="PZN46" s="150"/>
      <c r="PZO46" s="1040"/>
      <c r="PZP46" s="1041"/>
      <c r="PZW46" s="149"/>
      <c r="PZY46" s="150"/>
      <c r="PZZ46" s="1040"/>
      <c r="QAA46" s="1041"/>
      <c r="QAH46" s="149"/>
      <c r="QAJ46" s="150"/>
      <c r="QAK46" s="1040"/>
      <c r="QAL46" s="1041"/>
      <c r="QAS46" s="149"/>
      <c r="QAU46" s="150"/>
      <c r="QAV46" s="1040"/>
      <c r="QAW46" s="1041"/>
      <c r="QBD46" s="149"/>
      <c r="QBF46" s="150"/>
      <c r="QBG46" s="1040"/>
      <c r="QBH46" s="1041"/>
      <c r="QBO46" s="149"/>
      <c r="QBQ46" s="150"/>
      <c r="QBR46" s="1040"/>
      <c r="QBS46" s="1041"/>
      <c r="QBZ46" s="149"/>
      <c r="QCB46" s="150"/>
      <c r="QCC46" s="1040"/>
      <c r="QCD46" s="1041"/>
      <c r="QCK46" s="149"/>
      <c r="QCM46" s="150"/>
      <c r="QCN46" s="1040"/>
      <c r="QCO46" s="1041"/>
      <c r="QCV46" s="149"/>
      <c r="QCX46" s="150"/>
      <c r="QCY46" s="1040"/>
      <c r="QCZ46" s="1041"/>
      <c r="QDG46" s="149"/>
      <c r="QDI46" s="150"/>
      <c r="QDJ46" s="1040"/>
      <c r="QDK46" s="1041"/>
      <c r="QDR46" s="149"/>
      <c r="QDT46" s="150"/>
      <c r="QDU46" s="1040"/>
      <c r="QDV46" s="1041"/>
      <c r="QEC46" s="149"/>
      <c r="QEE46" s="150"/>
      <c r="QEF46" s="1040"/>
      <c r="QEG46" s="1041"/>
      <c r="QEN46" s="149"/>
      <c r="QEP46" s="150"/>
      <c r="QEQ46" s="1040"/>
      <c r="QER46" s="1041"/>
      <c r="QEY46" s="149"/>
      <c r="QFA46" s="150"/>
      <c r="QFB46" s="1040"/>
      <c r="QFC46" s="1041"/>
      <c r="QFJ46" s="149"/>
      <c r="QFL46" s="150"/>
      <c r="QFM46" s="1040"/>
      <c r="QFN46" s="1041"/>
      <c r="QFU46" s="149"/>
      <c r="QFW46" s="150"/>
      <c r="QFX46" s="1040"/>
      <c r="QFY46" s="1041"/>
      <c r="QGF46" s="149"/>
      <c r="QGH46" s="150"/>
      <c r="QGI46" s="1040"/>
      <c r="QGJ46" s="1041"/>
      <c r="QGQ46" s="149"/>
      <c r="QGS46" s="150"/>
      <c r="QGT46" s="1040"/>
      <c r="QGU46" s="1041"/>
      <c r="QHB46" s="149"/>
      <c r="QHD46" s="150"/>
      <c r="QHE46" s="1040"/>
      <c r="QHF46" s="1041"/>
      <c r="QHM46" s="149"/>
      <c r="QHO46" s="150"/>
      <c r="QHP46" s="1040"/>
      <c r="QHQ46" s="1041"/>
      <c r="QHX46" s="149"/>
      <c r="QHZ46" s="150"/>
      <c r="QIA46" s="1040"/>
      <c r="QIB46" s="1041"/>
      <c r="QII46" s="149"/>
      <c r="QIK46" s="150"/>
      <c r="QIL46" s="1040"/>
      <c r="QIM46" s="1041"/>
      <c r="QIT46" s="149"/>
      <c r="QIV46" s="150"/>
      <c r="QIW46" s="1040"/>
      <c r="QIX46" s="1041"/>
      <c r="QJE46" s="149"/>
      <c r="QJG46" s="150"/>
      <c r="QJH46" s="1040"/>
      <c r="QJI46" s="1041"/>
      <c r="QJP46" s="149"/>
      <c r="QJR46" s="150"/>
      <c r="QJS46" s="1040"/>
      <c r="QJT46" s="1041"/>
      <c r="QKA46" s="149"/>
      <c r="QKC46" s="150"/>
      <c r="QKD46" s="1040"/>
      <c r="QKE46" s="1041"/>
      <c r="QKL46" s="149"/>
      <c r="QKN46" s="150"/>
      <c r="QKO46" s="1040"/>
      <c r="QKP46" s="1041"/>
      <c r="QKW46" s="149"/>
      <c r="QKY46" s="150"/>
      <c r="QKZ46" s="1040"/>
      <c r="QLA46" s="1041"/>
      <c r="QLH46" s="149"/>
      <c r="QLJ46" s="150"/>
      <c r="QLK46" s="1040"/>
      <c r="QLL46" s="1041"/>
      <c r="QLS46" s="149"/>
      <c r="QLU46" s="150"/>
      <c r="QLV46" s="1040"/>
      <c r="QLW46" s="1041"/>
      <c r="QMD46" s="149"/>
      <c r="QMF46" s="150"/>
      <c r="QMG46" s="1040"/>
      <c r="QMH46" s="1041"/>
      <c r="QMO46" s="149"/>
      <c r="QMQ46" s="150"/>
      <c r="QMR46" s="1040"/>
      <c r="QMS46" s="1041"/>
      <c r="QMZ46" s="149"/>
      <c r="QNB46" s="150"/>
      <c r="QNC46" s="1040"/>
      <c r="QND46" s="1041"/>
      <c r="QNK46" s="149"/>
      <c r="QNM46" s="150"/>
      <c r="QNN46" s="1040"/>
      <c r="QNO46" s="1041"/>
      <c r="QNV46" s="149"/>
      <c r="QNX46" s="150"/>
      <c r="QNY46" s="1040"/>
      <c r="QNZ46" s="1041"/>
      <c r="QOG46" s="149"/>
      <c r="QOI46" s="150"/>
      <c r="QOJ46" s="1040"/>
      <c r="QOK46" s="1041"/>
      <c r="QOR46" s="149"/>
      <c r="QOT46" s="150"/>
      <c r="QOU46" s="1040"/>
      <c r="QOV46" s="1041"/>
      <c r="QPC46" s="149"/>
      <c r="QPE46" s="150"/>
      <c r="QPF46" s="1040"/>
      <c r="QPG46" s="1041"/>
      <c r="QPN46" s="149"/>
      <c r="QPP46" s="150"/>
      <c r="QPQ46" s="1040"/>
      <c r="QPR46" s="1041"/>
      <c r="QPY46" s="149"/>
      <c r="QQA46" s="150"/>
      <c r="QQB46" s="1040"/>
      <c r="QQC46" s="1041"/>
      <c r="QQJ46" s="149"/>
      <c r="QQL46" s="150"/>
      <c r="QQM46" s="1040"/>
      <c r="QQN46" s="1041"/>
      <c r="QQU46" s="149"/>
      <c r="QQW46" s="150"/>
      <c r="QQX46" s="1040"/>
      <c r="QQY46" s="1041"/>
      <c r="QRF46" s="149"/>
      <c r="QRH46" s="150"/>
      <c r="QRI46" s="1040"/>
      <c r="QRJ46" s="1041"/>
      <c r="QRQ46" s="149"/>
      <c r="QRS46" s="150"/>
      <c r="QRT46" s="1040"/>
      <c r="QRU46" s="1041"/>
      <c r="QSB46" s="149"/>
      <c r="QSD46" s="150"/>
      <c r="QSE46" s="1040"/>
      <c r="QSF46" s="1041"/>
      <c r="QSM46" s="149"/>
      <c r="QSO46" s="150"/>
      <c r="QSP46" s="1040"/>
      <c r="QSQ46" s="1041"/>
      <c r="QSX46" s="149"/>
      <c r="QSZ46" s="150"/>
      <c r="QTA46" s="1040"/>
      <c r="QTB46" s="1041"/>
      <c r="QTI46" s="149"/>
      <c r="QTK46" s="150"/>
      <c r="QTL46" s="1040"/>
      <c r="QTM46" s="1041"/>
      <c r="QTT46" s="149"/>
      <c r="QTV46" s="150"/>
      <c r="QTW46" s="1040"/>
      <c r="QTX46" s="1041"/>
      <c r="QUE46" s="149"/>
      <c r="QUG46" s="150"/>
      <c r="QUH46" s="1040"/>
      <c r="QUI46" s="1041"/>
      <c r="QUP46" s="149"/>
      <c r="QUR46" s="150"/>
      <c r="QUS46" s="1040"/>
      <c r="QUT46" s="1041"/>
      <c r="QVA46" s="149"/>
      <c r="QVC46" s="150"/>
      <c r="QVD46" s="1040"/>
      <c r="QVE46" s="1041"/>
      <c r="QVL46" s="149"/>
      <c r="QVN46" s="150"/>
      <c r="QVO46" s="1040"/>
      <c r="QVP46" s="1041"/>
      <c r="QVW46" s="149"/>
      <c r="QVY46" s="150"/>
      <c r="QVZ46" s="1040"/>
      <c r="QWA46" s="1041"/>
      <c r="QWH46" s="149"/>
      <c r="QWJ46" s="150"/>
      <c r="QWK46" s="1040"/>
      <c r="QWL46" s="1041"/>
      <c r="QWS46" s="149"/>
      <c r="QWU46" s="150"/>
      <c r="QWV46" s="1040"/>
      <c r="QWW46" s="1041"/>
      <c r="QXD46" s="149"/>
      <c r="QXF46" s="150"/>
      <c r="QXG46" s="1040"/>
      <c r="QXH46" s="1041"/>
      <c r="QXO46" s="149"/>
      <c r="QXQ46" s="150"/>
      <c r="QXR46" s="1040"/>
      <c r="QXS46" s="1041"/>
      <c r="QXZ46" s="149"/>
      <c r="QYB46" s="150"/>
      <c r="QYC46" s="1040"/>
      <c r="QYD46" s="1041"/>
      <c r="QYK46" s="149"/>
      <c r="QYM46" s="150"/>
      <c r="QYN46" s="1040"/>
      <c r="QYO46" s="1041"/>
      <c r="QYV46" s="149"/>
      <c r="QYX46" s="150"/>
      <c r="QYY46" s="1040"/>
      <c r="QYZ46" s="1041"/>
      <c r="QZG46" s="149"/>
      <c r="QZI46" s="150"/>
      <c r="QZJ46" s="1040"/>
      <c r="QZK46" s="1041"/>
      <c r="QZR46" s="149"/>
      <c r="QZT46" s="150"/>
      <c r="QZU46" s="1040"/>
      <c r="QZV46" s="1041"/>
      <c r="RAC46" s="149"/>
      <c r="RAE46" s="150"/>
      <c r="RAF46" s="1040"/>
      <c r="RAG46" s="1041"/>
      <c r="RAN46" s="149"/>
      <c r="RAP46" s="150"/>
      <c r="RAQ46" s="1040"/>
      <c r="RAR46" s="1041"/>
      <c r="RAY46" s="149"/>
      <c r="RBA46" s="150"/>
      <c r="RBB46" s="1040"/>
      <c r="RBC46" s="1041"/>
      <c r="RBJ46" s="149"/>
      <c r="RBL46" s="150"/>
      <c r="RBM46" s="1040"/>
      <c r="RBN46" s="1041"/>
      <c r="RBU46" s="149"/>
      <c r="RBW46" s="150"/>
      <c r="RBX46" s="1040"/>
      <c r="RBY46" s="1041"/>
      <c r="RCF46" s="149"/>
      <c r="RCH46" s="150"/>
      <c r="RCI46" s="1040"/>
      <c r="RCJ46" s="1041"/>
      <c r="RCQ46" s="149"/>
      <c r="RCS46" s="150"/>
      <c r="RCT46" s="1040"/>
      <c r="RCU46" s="1041"/>
      <c r="RDB46" s="149"/>
      <c r="RDD46" s="150"/>
      <c r="RDE46" s="1040"/>
      <c r="RDF46" s="1041"/>
      <c r="RDM46" s="149"/>
      <c r="RDO46" s="150"/>
      <c r="RDP46" s="1040"/>
      <c r="RDQ46" s="1041"/>
      <c r="RDX46" s="149"/>
      <c r="RDZ46" s="150"/>
      <c r="REA46" s="1040"/>
      <c r="REB46" s="1041"/>
      <c r="REI46" s="149"/>
      <c r="REK46" s="150"/>
      <c r="REL46" s="1040"/>
      <c r="REM46" s="1041"/>
      <c r="RET46" s="149"/>
      <c r="REV46" s="150"/>
      <c r="REW46" s="1040"/>
      <c r="REX46" s="1041"/>
      <c r="RFE46" s="149"/>
      <c r="RFG46" s="150"/>
      <c r="RFH46" s="1040"/>
      <c r="RFI46" s="1041"/>
      <c r="RFP46" s="149"/>
      <c r="RFR46" s="150"/>
      <c r="RFS46" s="1040"/>
      <c r="RFT46" s="1041"/>
      <c r="RGA46" s="149"/>
      <c r="RGC46" s="150"/>
      <c r="RGD46" s="1040"/>
      <c r="RGE46" s="1041"/>
      <c r="RGL46" s="149"/>
      <c r="RGN46" s="150"/>
      <c r="RGO46" s="1040"/>
      <c r="RGP46" s="1041"/>
      <c r="RGW46" s="149"/>
      <c r="RGY46" s="150"/>
      <c r="RGZ46" s="1040"/>
      <c r="RHA46" s="1041"/>
      <c r="RHH46" s="149"/>
      <c r="RHJ46" s="150"/>
      <c r="RHK46" s="1040"/>
      <c r="RHL46" s="1041"/>
      <c r="RHS46" s="149"/>
      <c r="RHU46" s="150"/>
      <c r="RHV46" s="1040"/>
      <c r="RHW46" s="1041"/>
      <c r="RID46" s="149"/>
      <c r="RIF46" s="150"/>
      <c r="RIG46" s="1040"/>
      <c r="RIH46" s="1041"/>
      <c r="RIO46" s="149"/>
      <c r="RIQ46" s="150"/>
      <c r="RIR46" s="1040"/>
      <c r="RIS46" s="1041"/>
      <c r="RIZ46" s="149"/>
      <c r="RJB46" s="150"/>
      <c r="RJC46" s="1040"/>
      <c r="RJD46" s="1041"/>
      <c r="RJK46" s="149"/>
      <c r="RJM46" s="150"/>
      <c r="RJN46" s="1040"/>
      <c r="RJO46" s="1041"/>
      <c r="RJV46" s="149"/>
      <c r="RJX46" s="150"/>
      <c r="RJY46" s="1040"/>
      <c r="RJZ46" s="1041"/>
      <c r="RKG46" s="149"/>
      <c r="RKI46" s="150"/>
      <c r="RKJ46" s="1040"/>
      <c r="RKK46" s="1041"/>
      <c r="RKR46" s="149"/>
      <c r="RKT46" s="150"/>
      <c r="RKU46" s="1040"/>
      <c r="RKV46" s="1041"/>
      <c r="RLC46" s="149"/>
      <c r="RLE46" s="150"/>
      <c r="RLF46" s="1040"/>
      <c r="RLG46" s="1041"/>
      <c r="RLN46" s="149"/>
      <c r="RLP46" s="150"/>
      <c r="RLQ46" s="1040"/>
      <c r="RLR46" s="1041"/>
      <c r="RLY46" s="149"/>
      <c r="RMA46" s="150"/>
      <c r="RMB46" s="1040"/>
      <c r="RMC46" s="1041"/>
      <c r="RMJ46" s="149"/>
      <c r="RML46" s="150"/>
      <c r="RMM46" s="1040"/>
      <c r="RMN46" s="1041"/>
      <c r="RMU46" s="149"/>
      <c r="RMW46" s="150"/>
      <c r="RMX46" s="1040"/>
      <c r="RMY46" s="1041"/>
      <c r="RNF46" s="149"/>
      <c r="RNH46" s="150"/>
      <c r="RNI46" s="1040"/>
      <c r="RNJ46" s="1041"/>
      <c r="RNQ46" s="149"/>
      <c r="RNS46" s="150"/>
      <c r="RNT46" s="1040"/>
      <c r="RNU46" s="1041"/>
      <c r="ROB46" s="149"/>
      <c r="ROD46" s="150"/>
      <c r="ROE46" s="1040"/>
      <c r="ROF46" s="1041"/>
      <c r="ROM46" s="149"/>
      <c r="ROO46" s="150"/>
      <c r="ROP46" s="1040"/>
      <c r="ROQ46" s="1041"/>
      <c r="ROX46" s="149"/>
      <c r="ROZ46" s="150"/>
      <c r="RPA46" s="1040"/>
      <c r="RPB46" s="1041"/>
      <c r="RPI46" s="149"/>
      <c r="RPK46" s="150"/>
      <c r="RPL46" s="1040"/>
      <c r="RPM46" s="1041"/>
      <c r="RPT46" s="149"/>
      <c r="RPV46" s="150"/>
      <c r="RPW46" s="1040"/>
      <c r="RPX46" s="1041"/>
      <c r="RQE46" s="149"/>
      <c r="RQG46" s="150"/>
      <c r="RQH46" s="1040"/>
      <c r="RQI46" s="1041"/>
      <c r="RQP46" s="149"/>
      <c r="RQR46" s="150"/>
      <c r="RQS46" s="1040"/>
      <c r="RQT46" s="1041"/>
      <c r="RRA46" s="149"/>
      <c r="RRC46" s="150"/>
      <c r="RRD46" s="1040"/>
      <c r="RRE46" s="1041"/>
      <c r="RRL46" s="149"/>
      <c r="RRN46" s="150"/>
      <c r="RRO46" s="1040"/>
      <c r="RRP46" s="1041"/>
      <c r="RRW46" s="149"/>
      <c r="RRY46" s="150"/>
      <c r="RRZ46" s="1040"/>
      <c r="RSA46" s="1041"/>
      <c r="RSH46" s="149"/>
      <c r="RSJ46" s="150"/>
      <c r="RSK46" s="1040"/>
      <c r="RSL46" s="1041"/>
      <c r="RSS46" s="149"/>
      <c r="RSU46" s="150"/>
      <c r="RSV46" s="1040"/>
      <c r="RSW46" s="1041"/>
      <c r="RTD46" s="149"/>
      <c r="RTF46" s="150"/>
      <c r="RTG46" s="1040"/>
      <c r="RTH46" s="1041"/>
      <c r="RTO46" s="149"/>
      <c r="RTQ46" s="150"/>
      <c r="RTR46" s="1040"/>
      <c r="RTS46" s="1041"/>
      <c r="RTZ46" s="149"/>
      <c r="RUB46" s="150"/>
      <c r="RUC46" s="1040"/>
      <c r="RUD46" s="1041"/>
      <c r="RUK46" s="149"/>
      <c r="RUM46" s="150"/>
      <c r="RUN46" s="1040"/>
      <c r="RUO46" s="1041"/>
      <c r="RUV46" s="149"/>
      <c r="RUX46" s="150"/>
      <c r="RUY46" s="1040"/>
      <c r="RUZ46" s="1041"/>
      <c r="RVG46" s="149"/>
      <c r="RVI46" s="150"/>
      <c r="RVJ46" s="1040"/>
      <c r="RVK46" s="1041"/>
      <c r="RVR46" s="149"/>
      <c r="RVT46" s="150"/>
      <c r="RVU46" s="1040"/>
      <c r="RVV46" s="1041"/>
      <c r="RWC46" s="149"/>
      <c r="RWE46" s="150"/>
      <c r="RWF46" s="1040"/>
      <c r="RWG46" s="1041"/>
      <c r="RWN46" s="149"/>
      <c r="RWP46" s="150"/>
      <c r="RWQ46" s="1040"/>
      <c r="RWR46" s="1041"/>
      <c r="RWY46" s="149"/>
      <c r="RXA46" s="150"/>
      <c r="RXB46" s="1040"/>
      <c r="RXC46" s="1041"/>
      <c r="RXJ46" s="149"/>
      <c r="RXL46" s="150"/>
      <c r="RXM46" s="1040"/>
      <c r="RXN46" s="1041"/>
      <c r="RXU46" s="149"/>
      <c r="RXW46" s="150"/>
      <c r="RXX46" s="1040"/>
      <c r="RXY46" s="1041"/>
      <c r="RYF46" s="149"/>
      <c r="RYH46" s="150"/>
      <c r="RYI46" s="1040"/>
      <c r="RYJ46" s="1041"/>
      <c r="RYQ46" s="149"/>
      <c r="RYS46" s="150"/>
      <c r="RYT46" s="1040"/>
      <c r="RYU46" s="1041"/>
      <c r="RZB46" s="149"/>
      <c r="RZD46" s="150"/>
      <c r="RZE46" s="1040"/>
      <c r="RZF46" s="1041"/>
      <c r="RZM46" s="149"/>
      <c r="RZO46" s="150"/>
      <c r="RZP46" s="1040"/>
      <c r="RZQ46" s="1041"/>
      <c r="RZX46" s="149"/>
      <c r="RZZ46" s="150"/>
      <c r="SAA46" s="1040"/>
      <c r="SAB46" s="1041"/>
      <c r="SAI46" s="149"/>
      <c r="SAK46" s="150"/>
      <c r="SAL46" s="1040"/>
      <c r="SAM46" s="1041"/>
      <c r="SAT46" s="149"/>
      <c r="SAV46" s="150"/>
      <c r="SAW46" s="1040"/>
      <c r="SAX46" s="1041"/>
      <c r="SBE46" s="149"/>
      <c r="SBG46" s="150"/>
      <c r="SBH46" s="1040"/>
      <c r="SBI46" s="1041"/>
      <c r="SBP46" s="149"/>
      <c r="SBR46" s="150"/>
      <c r="SBS46" s="1040"/>
      <c r="SBT46" s="1041"/>
      <c r="SCA46" s="149"/>
      <c r="SCC46" s="150"/>
      <c r="SCD46" s="1040"/>
      <c r="SCE46" s="1041"/>
      <c r="SCL46" s="149"/>
      <c r="SCN46" s="150"/>
      <c r="SCO46" s="1040"/>
      <c r="SCP46" s="1041"/>
      <c r="SCW46" s="149"/>
      <c r="SCY46" s="150"/>
      <c r="SCZ46" s="1040"/>
      <c r="SDA46" s="1041"/>
      <c r="SDH46" s="149"/>
      <c r="SDJ46" s="150"/>
      <c r="SDK46" s="1040"/>
      <c r="SDL46" s="1041"/>
      <c r="SDS46" s="149"/>
      <c r="SDU46" s="150"/>
      <c r="SDV46" s="1040"/>
      <c r="SDW46" s="1041"/>
      <c r="SED46" s="149"/>
      <c r="SEF46" s="150"/>
      <c r="SEG46" s="1040"/>
      <c r="SEH46" s="1041"/>
      <c r="SEO46" s="149"/>
      <c r="SEQ46" s="150"/>
      <c r="SER46" s="1040"/>
      <c r="SES46" s="1041"/>
      <c r="SEZ46" s="149"/>
      <c r="SFB46" s="150"/>
      <c r="SFC46" s="1040"/>
      <c r="SFD46" s="1041"/>
      <c r="SFK46" s="149"/>
      <c r="SFM46" s="150"/>
      <c r="SFN46" s="1040"/>
      <c r="SFO46" s="1041"/>
      <c r="SFV46" s="149"/>
      <c r="SFX46" s="150"/>
      <c r="SFY46" s="1040"/>
      <c r="SFZ46" s="1041"/>
      <c r="SGG46" s="149"/>
      <c r="SGI46" s="150"/>
      <c r="SGJ46" s="1040"/>
      <c r="SGK46" s="1041"/>
      <c r="SGR46" s="149"/>
      <c r="SGT46" s="150"/>
      <c r="SGU46" s="1040"/>
      <c r="SGV46" s="1041"/>
      <c r="SHC46" s="149"/>
      <c r="SHE46" s="150"/>
      <c r="SHF46" s="1040"/>
      <c r="SHG46" s="1041"/>
      <c r="SHN46" s="149"/>
      <c r="SHP46" s="150"/>
      <c r="SHQ46" s="1040"/>
      <c r="SHR46" s="1041"/>
      <c r="SHY46" s="149"/>
      <c r="SIA46" s="150"/>
      <c r="SIB46" s="1040"/>
      <c r="SIC46" s="1041"/>
      <c r="SIJ46" s="149"/>
      <c r="SIL46" s="150"/>
      <c r="SIM46" s="1040"/>
      <c r="SIN46" s="1041"/>
      <c r="SIU46" s="149"/>
      <c r="SIW46" s="150"/>
      <c r="SIX46" s="1040"/>
      <c r="SIY46" s="1041"/>
      <c r="SJF46" s="149"/>
      <c r="SJH46" s="150"/>
      <c r="SJI46" s="1040"/>
      <c r="SJJ46" s="1041"/>
      <c r="SJQ46" s="149"/>
      <c r="SJS46" s="150"/>
      <c r="SJT46" s="1040"/>
      <c r="SJU46" s="1041"/>
      <c r="SKB46" s="149"/>
      <c r="SKD46" s="150"/>
      <c r="SKE46" s="1040"/>
      <c r="SKF46" s="1041"/>
      <c r="SKM46" s="149"/>
      <c r="SKO46" s="150"/>
      <c r="SKP46" s="1040"/>
      <c r="SKQ46" s="1041"/>
      <c r="SKX46" s="149"/>
      <c r="SKZ46" s="150"/>
      <c r="SLA46" s="1040"/>
      <c r="SLB46" s="1041"/>
      <c r="SLI46" s="149"/>
      <c r="SLK46" s="150"/>
      <c r="SLL46" s="1040"/>
      <c r="SLM46" s="1041"/>
      <c r="SLT46" s="149"/>
      <c r="SLV46" s="150"/>
      <c r="SLW46" s="1040"/>
      <c r="SLX46" s="1041"/>
      <c r="SME46" s="149"/>
      <c r="SMG46" s="150"/>
      <c r="SMH46" s="1040"/>
      <c r="SMI46" s="1041"/>
      <c r="SMP46" s="149"/>
      <c r="SMR46" s="150"/>
      <c r="SMS46" s="1040"/>
      <c r="SMT46" s="1041"/>
      <c r="SNA46" s="149"/>
      <c r="SNC46" s="150"/>
      <c r="SND46" s="1040"/>
      <c r="SNE46" s="1041"/>
      <c r="SNL46" s="149"/>
      <c r="SNN46" s="150"/>
      <c r="SNO46" s="1040"/>
      <c r="SNP46" s="1041"/>
      <c r="SNW46" s="149"/>
      <c r="SNY46" s="150"/>
      <c r="SNZ46" s="1040"/>
      <c r="SOA46" s="1041"/>
      <c r="SOH46" s="149"/>
      <c r="SOJ46" s="150"/>
      <c r="SOK46" s="1040"/>
      <c r="SOL46" s="1041"/>
      <c r="SOS46" s="149"/>
      <c r="SOU46" s="150"/>
      <c r="SOV46" s="1040"/>
      <c r="SOW46" s="1041"/>
      <c r="SPD46" s="149"/>
      <c r="SPF46" s="150"/>
      <c r="SPG46" s="1040"/>
      <c r="SPH46" s="1041"/>
      <c r="SPO46" s="149"/>
      <c r="SPQ46" s="150"/>
      <c r="SPR46" s="1040"/>
      <c r="SPS46" s="1041"/>
      <c r="SPZ46" s="149"/>
      <c r="SQB46" s="150"/>
      <c r="SQC46" s="1040"/>
      <c r="SQD46" s="1041"/>
      <c r="SQK46" s="149"/>
      <c r="SQM46" s="150"/>
      <c r="SQN46" s="1040"/>
      <c r="SQO46" s="1041"/>
      <c r="SQV46" s="149"/>
      <c r="SQX46" s="150"/>
      <c r="SQY46" s="1040"/>
      <c r="SQZ46" s="1041"/>
      <c r="SRG46" s="149"/>
      <c r="SRI46" s="150"/>
      <c r="SRJ46" s="1040"/>
      <c r="SRK46" s="1041"/>
      <c r="SRR46" s="149"/>
      <c r="SRT46" s="150"/>
      <c r="SRU46" s="1040"/>
      <c r="SRV46" s="1041"/>
      <c r="SSC46" s="149"/>
      <c r="SSE46" s="150"/>
      <c r="SSF46" s="1040"/>
      <c r="SSG46" s="1041"/>
      <c r="SSN46" s="149"/>
      <c r="SSP46" s="150"/>
      <c r="SSQ46" s="1040"/>
      <c r="SSR46" s="1041"/>
      <c r="SSY46" s="149"/>
      <c r="STA46" s="150"/>
      <c r="STB46" s="1040"/>
      <c r="STC46" s="1041"/>
      <c r="STJ46" s="149"/>
      <c r="STL46" s="150"/>
      <c r="STM46" s="1040"/>
      <c r="STN46" s="1041"/>
      <c r="STU46" s="149"/>
      <c r="STW46" s="150"/>
      <c r="STX46" s="1040"/>
      <c r="STY46" s="1041"/>
      <c r="SUF46" s="149"/>
      <c r="SUH46" s="150"/>
      <c r="SUI46" s="1040"/>
      <c r="SUJ46" s="1041"/>
      <c r="SUQ46" s="149"/>
      <c r="SUS46" s="150"/>
      <c r="SUT46" s="1040"/>
      <c r="SUU46" s="1041"/>
      <c r="SVB46" s="149"/>
      <c r="SVD46" s="150"/>
      <c r="SVE46" s="1040"/>
      <c r="SVF46" s="1041"/>
      <c r="SVM46" s="149"/>
      <c r="SVO46" s="150"/>
      <c r="SVP46" s="1040"/>
      <c r="SVQ46" s="1041"/>
      <c r="SVX46" s="149"/>
      <c r="SVZ46" s="150"/>
      <c r="SWA46" s="1040"/>
      <c r="SWB46" s="1041"/>
      <c r="SWI46" s="149"/>
      <c r="SWK46" s="150"/>
      <c r="SWL46" s="1040"/>
      <c r="SWM46" s="1041"/>
      <c r="SWT46" s="149"/>
      <c r="SWV46" s="150"/>
      <c r="SWW46" s="1040"/>
      <c r="SWX46" s="1041"/>
      <c r="SXE46" s="149"/>
      <c r="SXG46" s="150"/>
      <c r="SXH46" s="1040"/>
      <c r="SXI46" s="1041"/>
      <c r="SXP46" s="149"/>
      <c r="SXR46" s="150"/>
      <c r="SXS46" s="1040"/>
      <c r="SXT46" s="1041"/>
      <c r="SYA46" s="149"/>
      <c r="SYC46" s="150"/>
      <c r="SYD46" s="1040"/>
      <c r="SYE46" s="1041"/>
      <c r="SYL46" s="149"/>
      <c r="SYN46" s="150"/>
      <c r="SYO46" s="1040"/>
      <c r="SYP46" s="1041"/>
      <c r="SYW46" s="149"/>
      <c r="SYY46" s="150"/>
      <c r="SYZ46" s="1040"/>
      <c r="SZA46" s="1041"/>
      <c r="SZH46" s="149"/>
      <c r="SZJ46" s="150"/>
      <c r="SZK46" s="1040"/>
      <c r="SZL46" s="1041"/>
      <c r="SZS46" s="149"/>
      <c r="SZU46" s="150"/>
      <c r="SZV46" s="1040"/>
      <c r="SZW46" s="1041"/>
      <c r="TAD46" s="149"/>
      <c r="TAF46" s="150"/>
      <c r="TAG46" s="1040"/>
      <c r="TAH46" s="1041"/>
      <c r="TAO46" s="149"/>
      <c r="TAQ46" s="150"/>
      <c r="TAR46" s="1040"/>
      <c r="TAS46" s="1041"/>
      <c r="TAZ46" s="149"/>
      <c r="TBB46" s="150"/>
      <c r="TBC46" s="1040"/>
      <c r="TBD46" s="1041"/>
      <c r="TBK46" s="149"/>
      <c r="TBM46" s="150"/>
      <c r="TBN46" s="1040"/>
      <c r="TBO46" s="1041"/>
      <c r="TBV46" s="149"/>
      <c r="TBX46" s="150"/>
      <c r="TBY46" s="1040"/>
      <c r="TBZ46" s="1041"/>
      <c r="TCG46" s="149"/>
      <c r="TCI46" s="150"/>
      <c r="TCJ46" s="1040"/>
      <c r="TCK46" s="1041"/>
      <c r="TCR46" s="149"/>
      <c r="TCT46" s="150"/>
      <c r="TCU46" s="1040"/>
      <c r="TCV46" s="1041"/>
      <c r="TDC46" s="149"/>
      <c r="TDE46" s="150"/>
      <c r="TDF46" s="1040"/>
      <c r="TDG46" s="1041"/>
      <c r="TDN46" s="149"/>
      <c r="TDP46" s="150"/>
      <c r="TDQ46" s="1040"/>
      <c r="TDR46" s="1041"/>
      <c r="TDY46" s="149"/>
      <c r="TEA46" s="150"/>
      <c r="TEB46" s="1040"/>
      <c r="TEC46" s="1041"/>
      <c r="TEJ46" s="149"/>
      <c r="TEL46" s="150"/>
      <c r="TEM46" s="1040"/>
      <c r="TEN46" s="1041"/>
      <c r="TEU46" s="149"/>
      <c r="TEW46" s="150"/>
      <c r="TEX46" s="1040"/>
      <c r="TEY46" s="1041"/>
      <c r="TFF46" s="149"/>
      <c r="TFH46" s="150"/>
      <c r="TFI46" s="1040"/>
      <c r="TFJ46" s="1041"/>
      <c r="TFQ46" s="149"/>
      <c r="TFS46" s="150"/>
      <c r="TFT46" s="1040"/>
      <c r="TFU46" s="1041"/>
      <c r="TGB46" s="149"/>
      <c r="TGD46" s="150"/>
      <c r="TGE46" s="1040"/>
      <c r="TGF46" s="1041"/>
      <c r="TGM46" s="149"/>
      <c r="TGO46" s="150"/>
      <c r="TGP46" s="1040"/>
      <c r="TGQ46" s="1041"/>
      <c r="TGX46" s="149"/>
      <c r="TGZ46" s="150"/>
      <c r="THA46" s="1040"/>
      <c r="THB46" s="1041"/>
      <c r="THI46" s="149"/>
      <c r="THK46" s="150"/>
      <c r="THL46" s="1040"/>
      <c r="THM46" s="1041"/>
      <c r="THT46" s="149"/>
      <c r="THV46" s="150"/>
      <c r="THW46" s="1040"/>
      <c r="THX46" s="1041"/>
      <c r="TIE46" s="149"/>
      <c r="TIG46" s="150"/>
      <c r="TIH46" s="1040"/>
      <c r="TII46" s="1041"/>
      <c r="TIP46" s="149"/>
      <c r="TIR46" s="150"/>
      <c r="TIS46" s="1040"/>
      <c r="TIT46" s="1041"/>
      <c r="TJA46" s="149"/>
      <c r="TJC46" s="150"/>
      <c r="TJD46" s="1040"/>
      <c r="TJE46" s="1041"/>
      <c r="TJL46" s="149"/>
      <c r="TJN46" s="150"/>
      <c r="TJO46" s="1040"/>
      <c r="TJP46" s="1041"/>
      <c r="TJW46" s="149"/>
      <c r="TJY46" s="150"/>
      <c r="TJZ46" s="1040"/>
      <c r="TKA46" s="1041"/>
      <c r="TKH46" s="149"/>
      <c r="TKJ46" s="150"/>
      <c r="TKK46" s="1040"/>
      <c r="TKL46" s="1041"/>
      <c r="TKS46" s="149"/>
      <c r="TKU46" s="150"/>
      <c r="TKV46" s="1040"/>
      <c r="TKW46" s="1041"/>
      <c r="TLD46" s="149"/>
      <c r="TLF46" s="150"/>
      <c r="TLG46" s="1040"/>
      <c r="TLH46" s="1041"/>
      <c r="TLO46" s="149"/>
      <c r="TLQ46" s="150"/>
      <c r="TLR46" s="1040"/>
      <c r="TLS46" s="1041"/>
      <c r="TLZ46" s="149"/>
      <c r="TMB46" s="150"/>
      <c r="TMC46" s="1040"/>
      <c r="TMD46" s="1041"/>
      <c r="TMK46" s="149"/>
      <c r="TMM46" s="150"/>
      <c r="TMN46" s="1040"/>
      <c r="TMO46" s="1041"/>
      <c r="TMV46" s="149"/>
      <c r="TMX46" s="150"/>
      <c r="TMY46" s="1040"/>
      <c r="TMZ46" s="1041"/>
      <c r="TNG46" s="149"/>
      <c r="TNI46" s="150"/>
      <c r="TNJ46" s="1040"/>
      <c r="TNK46" s="1041"/>
      <c r="TNR46" s="149"/>
      <c r="TNT46" s="150"/>
      <c r="TNU46" s="1040"/>
      <c r="TNV46" s="1041"/>
      <c r="TOC46" s="149"/>
      <c r="TOE46" s="150"/>
      <c r="TOF46" s="1040"/>
      <c r="TOG46" s="1041"/>
      <c r="TON46" s="149"/>
      <c r="TOP46" s="150"/>
      <c r="TOQ46" s="1040"/>
      <c r="TOR46" s="1041"/>
      <c r="TOY46" s="149"/>
      <c r="TPA46" s="150"/>
      <c r="TPB46" s="1040"/>
      <c r="TPC46" s="1041"/>
      <c r="TPJ46" s="149"/>
      <c r="TPL46" s="150"/>
      <c r="TPM46" s="1040"/>
      <c r="TPN46" s="1041"/>
      <c r="TPU46" s="149"/>
      <c r="TPW46" s="150"/>
      <c r="TPX46" s="1040"/>
      <c r="TPY46" s="1041"/>
      <c r="TQF46" s="149"/>
      <c r="TQH46" s="150"/>
      <c r="TQI46" s="1040"/>
      <c r="TQJ46" s="1041"/>
      <c r="TQQ46" s="149"/>
      <c r="TQS46" s="150"/>
      <c r="TQT46" s="1040"/>
      <c r="TQU46" s="1041"/>
      <c r="TRB46" s="149"/>
      <c r="TRD46" s="150"/>
      <c r="TRE46" s="1040"/>
      <c r="TRF46" s="1041"/>
      <c r="TRM46" s="149"/>
      <c r="TRO46" s="150"/>
      <c r="TRP46" s="1040"/>
      <c r="TRQ46" s="1041"/>
      <c r="TRX46" s="149"/>
      <c r="TRZ46" s="150"/>
      <c r="TSA46" s="1040"/>
      <c r="TSB46" s="1041"/>
      <c r="TSI46" s="149"/>
      <c r="TSK46" s="150"/>
      <c r="TSL46" s="1040"/>
      <c r="TSM46" s="1041"/>
      <c r="TST46" s="149"/>
      <c r="TSV46" s="150"/>
      <c r="TSW46" s="1040"/>
      <c r="TSX46" s="1041"/>
      <c r="TTE46" s="149"/>
      <c r="TTG46" s="150"/>
      <c r="TTH46" s="1040"/>
      <c r="TTI46" s="1041"/>
      <c r="TTP46" s="149"/>
      <c r="TTR46" s="150"/>
      <c r="TTS46" s="1040"/>
      <c r="TTT46" s="1041"/>
      <c r="TUA46" s="149"/>
      <c r="TUC46" s="150"/>
      <c r="TUD46" s="1040"/>
      <c r="TUE46" s="1041"/>
      <c r="TUL46" s="149"/>
      <c r="TUN46" s="150"/>
      <c r="TUO46" s="1040"/>
      <c r="TUP46" s="1041"/>
      <c r="TUW46" s="149"/>
      <c r="TUY46" s="150"/>
      <c r="TUZ46" s="1040"/>
      <c r="TVA46" s="1041"/>
      <c r="TVH46" s="149"/>
      <c r="TVJ46" s="150"/>
      <c r="TVK46" s="1040"/>
      <c r="TVL46" s="1041"/>
      <c r="TVS46" s="149"/>
      <c r="TVU46" s="150"/>
      <c r="TVV46" s="1040"/>
      <c r="TVW46" s="1041"/>
      <c r="TWD46" s="149"/>
      <c r="TWF46" s="150"/>
      <c r="TWG46" s="1040"/>
      <c r="TWH46" s="1041"/>
      <c r="TWO46" s="149"/>
      <c r="TWQ46" s="150"/>
      <c r="TWR46" s="1040"/>
      <c r="TWS46" s="1041"/>
      <c r="TWZ46" s="149"/>
      <c r="TXB46" s="150"/>
      <c r="TXC46" s="1040"/>
      <c r="TXD46" s="1041"/>
      <c r="TXK46" s="149"/>
      <c r="TXM46" s="150"/>
      <c r="TXN46" s="1040"/>
      <c r="TXO46" s="1041"/>
      <c r="TXV46" s="149"/>
      <c r="TXX46" s="150"/>
      <c r="TXY46" s="1040"/>
      <c r="TXZ46" s="1041"/>
      <c r="TYG46" s="149"/>
      <c r="TYI46" s="150"/>
      <c r="TYJ46" s="1040"/>
      <c r="TYK46" s="1041"/>
      <c r="TYR46" s="149"/>
      <c r="TYT46" s="150"/>
      <c r="TYU46" s="1040"/>
      <c r="TYV46" s="1041"/>
      <c r="TZC46" s="149"/>
      <c r="TZE46" s="150"/>
      <c r="TZF46" s="1040"/>
      <c r="TZG46" s="1041"/>
      <c r="TZN46" s="149"/>
      <c r="TZP46" s="150"/>
      <c r="TZQ46" s="1040"/>
      <c r="TZR46" s="1041"/>
      <c r="TZY46" s="149"/>
      <c r="UAA46" s="150"/>
      <c r="UAB46" s="1040"/>
      <c r="UAC46" s="1041"/>
      <c r="UAJ46" s="149"/>
      <c r="UAL46" s="150"/>
      <c r="UAM46" s="1040"/>
      <c r="UAN46" s="1041"/>
      <c r="UAU46" s="149"/>
      <c r="UAW46" s="150"/>
      <c r="UAX46" s="1040"/>
      <c r="UAY46" s="1041"/>
      <c r="UBF46" s="149"/>
      <c r="UBH46" s="150"/>
      <c r="UBI46" s="1040"/>
      <c r="UBJ46" s="1041"/>
      <c r="UBQ46" s="149"/>
      <c r="UBS46" s="150"/>
      <c r="UBT46" s="1040"/>
      <c r="UBU46" s="1041"/>
      <c r="UCB46" s="149"/>
      <c r="UCD46" s="150"/>
      <c r="UCE46" s="1040"/>
      <c r="UCF46" s="1041"/>
      <c r="UCM46" s="149"/>
      <c r="UCO46" s="150"/>
      <c r="UCP46" s="1040"/>
      <c r="UCQ46" s="1041"/>
      <c r="UCX46" s="149"/>
      <c r="UCZ46" s="150"/>
      <c r="UDA46" s="1040"/>
      <c r="UDB46" s="1041"/>
      <c r="UDI46" s="149"/>
      <c r="UDK46" s="150"/>
      <c r="UDL46" s="1040"/>
      <c r="UDM46" s="1041"/>
      <c r="UDT46" s="149"/>
      <c r="UDV46" s="150"/>
      <c r="UDW46" s="1040"/>
      <c r="UDX46" s="1041"/>
      <c r="UEE46" s="149"/>
      <c r="UEG46" s="150"/>
      <c r="UEH46" s="1040"/>
      <c r="UEI46" s="1041"/>
      <c r="UEP46" s="149"/>
      <c r="UER46" s="150"/>
      <c r="UES46" s="1040"/>
      <c r="UET46" s="1041"/>
      <c r="UFA46" s="149"/>
      <c r="UFC46" s="150"/>
      <c r="UFD46" s="1040"/>
      <c r="UFE46" s="1041"/>
      <c r="UFL46" s="149"/>
      <c r="UFN46" s="150"/>
      <c r="UFO46" s="1040"/>
      <c r="UFP46" s="1041"/>
      <c r="UFW46" s="149"/>
      <c r="UFY46" s="150"/>
      <c r="UFZ46" s="1040"/>
      <c r="UGA46" s="1041"/>
      <c r="UGH46" s="149"/>
      <c r="UGJ46" s="150"/>
      <c r="UGK46" s="1040"/>
      <c r="UGL46" s="1041"/>
      <c r="UGS46" s="149"/>
      <c r="UGU46" s="150"/>
      <c r="UGV46" s="1040"/>
      <c r="UGW46" s="1041"/>
      <c r="UHD46" s="149"/>
      <c r="UHF46" s="150"/>
      <c r="UHG46" s="1040"/>
      <c r="UHH46" s="1041"/>
      <c r="UHO46" s="149"/>
      <c r="UHQ46" s="150"/>
      <c r="UHR46" s="1040"/>
      <c r="UHS46" s="1041"/>
      <c r="UHZ46" s="149"/>
      <c r="UIB46" s="150"/>
      <c r="UIC46" s="1040"/>
      <c r="UID46" s="1041"/>
      <c r="UIK46" s="149"/>
      <c r="UIM46" s="150"/>
      <c r="UIN46" s="1040"/>
      <c r="UIO46" s="1041"/>
      <c r="UIV46" s="149"/>
      <c r="UIX46" s="150"/>
      <c r="UIY46" s="1040"/>
      <c r="UIZ46" s="1041"/>
      <c r="UJG46" s="149"/>
      <c r="UJI46" s="150"/>
      <c r="UJJ46" s="1040"/>
      <c r="UJK46" s="1041"/>
      <c r="UJR46" s="149"/>
      <c r="UJT46" s="150"/>
      <c r="UJU46" s="1040"/>
      <c r="UJV46" s="1041"/>
      <c r="UKC46" s="149"/>
      <c r="UKE46" s="150"/>
      <c r="UKF46" s="1040"/>
      <c r="UKG46" s="1041"/>
      <c r="UKN46" s="149"/>
      <c r="UKP46" s="150"/>
      <c r="UKQ46" s="1040"/>
      <c r="UKR46" s="1041"/>
      <c r="UKY46" s="149"/>
      <c r="ULA46" s="150"/>
      <c r="ULB46" s="1040"/>
      <c r="ULC46" s="1041"/>
      <c r="ULJ46" s="149"/>
      <c r="ULL46" s="150"/>
      <c r="ULM46" s="1040"/>
      <c r="ULN46" s="1041"/>
      <c r="ULU46" s="149"/>
      <c r="ULW46" s="150"/>
      <c r="ULX46" s="1040"/>
      <c r="ULY46" s="1041"/>
      <c r="UMF46" s="149"/>
      <c r="UMH46" s="150"/>
      <c r="UMI46" s="1040"/>
      <c r="UMJ46" s="1041"/>
      <c r="UMQ46" s="149"/>
      <c r="UMS46" s="150"/>
      <c r="UMT46" s="1040"/>
      <c r="UMU46" s="1041"/>
      <c r="UNB46" s="149"/>
      <c r="UND46" s="150"/>
      <c r="UNE46" s="1040"/>
      <c r="UNF46" s="1041"/>
      <c r="UNM46" s="149"/>
      <c r="UNO46" s="150"/>
      <c r="UNP46" s="1040"/>
      <c r="UNQ46" s="1041"/>
      <c r="UNX46" s="149"/>
      <c r="UNZ46" s="150"/>
      <c r="UOA46" s="1040"/>
      <c r="UOB46" s="1041"/>
      <c r="UOI46" s="149"/>
      <c r="UOK46" s="150"/>
      <c r="UOL46" s="1040"/>
      <c r="UOM46" s="1041"/>
      <c r="UOT46" s="149"/>
      <c r="UOV46" s="150"/>
      <c r="UOW46" s="1040"/>
      <c r="UOX46" s="1041"/>
      <c r="UPE46" s="149"/>
      <c r="UPG46" s="150"/>
      <c r="UPH46" s="1040"/>
      <c r="UPI46" s="1041"/>
      <c r="UPP46" s="149"/>
      <c r="UPR46" s="150"/>
      <c r="UPS46" s="1040"/>
      <c r="UPT46" s="1041"/>
      <c r="UQA46" s="149"/>
      <c r="UQC46" s="150"/>
      <c r="UQD46" s="1040"/>
      <c r="UQE46" s="1041"/>
      <c r="UQL46" s="149"/>
      <c r="UQN46" s="150"/>
      <c r="UQO46" s="1040"/>
      <c r="UQP46" s="1041"/>
      <c r="UQW46" s="149"/>
      <c r="UQY46" s="150"/>
      <c r="UQZ46" s="1040"/>
      <c r="URA46" s="1041"/>
      <c r="URH46" s="149"/>
      <c r="URJ46" s="150"/>
      <c r="URK46" s="1040"/>
      <c r="URL46" s="1041"/>
      <c r="URS46" s="149"/>
      <c r="URU46" s="150"/>
      <c r="URV46" s="1040"/>
      <c r="URW46" s="1041"/>
      <c r="USD46" s="149"/>
      <c r="USF46" s="150"/>
      <c r="USG46" s="1040"/>
      <c r="USH46" s="1041"/>
      <c r="USO46" s="149"/>
      <c r="USQ46" s="150"/>
      <c r="USR46" s="1040"/>
      <c r="USS46" s="1041"/>
      <c r="USZ46" s="149"/>
      <c r="UTB46" s="150"/>
      <c r="UTC46" s="1040"/>
      <c r="UTD46" s="1041"/>
      <c r="UTK46" s="149"/>
      <c r="UTM46" s="150"/>
      <c r="UTN46" s="1040"/>
      <c r="UTO46" s="1041"/>
      <c r="UTV46" s="149"/>
      <c r="UTX46" s="150"/>
      <c r="UTY46" s="1040"/>
      <c r="UTZ46" s="1041"/>
      <c r="UUG46" s="149"/>
      <c r="UUI46" s="150"/>
      <c r="UUJ46" s="1040"/>
      <c r="UUK46" s="1041"/>
      <c r="UUR46" s="149"/>
      <c r="UUT46" s="150"/>
      <c r="UUU46" s="1040"/>
      <c r="UUV46" s="1041"/>
      <c r="UVC46" s="149"/>
      <c r="UVE46" s="150"/>
      <c r="UVF46" s="1040"/>
      <c r="UVG46" s="1041"/>
      <c r="UVN46" s="149"/>
      <c r="UVP46" s="150"/>
      <c r="UVQ46" s="1040"/>
      <c r="UVR46" s="1041"/>
      <c r="UVY46" s="149"/>
      <c r="UWA46" s="150"/>
      <c r="UWB46" s="1040"/>
      <c r="UWC46" s="1041"/>
      <c r="UWJ46" s="149"/>
      <c r="UWL46" s="150"/>
      <c r="UWM46" s="1040"/>
      <c r="UWN46" s="1041"/>
      <c r="UWU46" s="149"/>
      <c r="UWW46" s="150"/>
      <c r="UWX46" s="1040"/>
      <c r="UWY46" s="1041"/>
      <c r="UXF46" s="149"/>
      <c r="UXH46" s="150"/>
      <c r="UXI46" s="1040"/>
      <c r="UXJ46" s="1041"/>
      <c r="UXQ46" s="149"/>
      <c r="UXS46" s="150"/>
      <c r="UXT46" s="1040"/>
      <c r="UXU46" s="1041"/>
      <c r="UYB46" s="149"/>
      <c r="UYD46" s="150"/>
      <c r="UYE46" s="1040"/>
      <c r="UYF46" s="1041"/>
      <c r="UYM46" s="149"/>
      <c r="UYO46" s="150"/>
      <c r="UYP46" s="1040"/>
      <c r="UYQ46" s="1041"/>
      <c r="UYX46" s="149"/>
      <c r="UYZ46" s="150"/>
      <c r="UZA46" s="1040"/>
      <c r="UZB46" s="1041"/>
      <c r="UZI46" s="149"/>
      <c r="UZK46" s="150"/>
      <c r="UZL46" s="1040"/>
      <c r="UZM46" s="1041"/>
      <c r="UZT46" s="149"/>
      <c r="UZV46" s="150"/>
      <c r="UZW46" s="1040"/>
      <c r="UZX46" s="1041"/>
      <c r="VAE46" s="149"/>
      <c r="VAG46" s="150"/>
      <c r="VAH46" s="1040"/>
      <c r="VAI46" s="1041"/>
      <c r="VAP46" s="149"/>
      <c r="VAR46" s="150"/>
      <c r="VAS46" s="1040"/>
      <c r="VAT46" s="1041"/>
      <c r="VBA46" s="149"/>
      <c r="VBC46" s="150"/>
      <c r="VBD46" s="1040"/>
      <c r="VBE46" s="1041"/>
      <c r="VBL46" s="149"/>
      <c r="VBN46" s="150"/>
      <c r="VBO46" s="1040"/>
      <c r="VBP46" s="1041"/>
      <c r="VBW46" s="149"/>
      <c r="VBY46" s="150"/>
      <c r="VBZ46" s="1040"/>
      <c r="VCA46" s="1041"/>
      <c r="VCH46" s="149"/>
      <c r="VCJ46" s="150"/>
      <c r="VCK46" s="1040"/>
      <c r="VCL46" s="1041"/>
      <c r="VCS46" s="149"/>
      <c r="VCU46" s="150"/>
      <c r="VCV46" s="1040"/>
      <c r="VCW46" s="1041"/>
      <c r="VDD46" s="149"/>
      <c r="VDF46" s="150"/>
      <c r="VDG46" s="1040"/>
      <c r="VDH46" s="1041"/>
      <c r="VDO46" s="149"/>
      <c r="VDQ46" s="150"/>
      <c r="VDR46" s="1040"/>
      <c r="VDS46" s="1041"/>
      <c r="VDZ46" s="149"/>
      <c r="VEB46" s="150"/>
      <c r="VEC46" s="1040"/>
      <c r="VED46" s="1041"/>
      <c r="VEK46" s="149"/>
      <c r="VEM46" s="150"/>
      <c r="VEN46" s="1040"/>
      <c r="VEO46" s="1041"/>
      <c r="VEV46" s="149"/>
      <c r="VEX46" s="150"/>
      <c r="VEY46" s="1040"/>
      <c r="VEZ46" s="1041"/>
      <c r="VFG46" s="149"/>
      <c r="VFI46" s="150"/>
      <c r="VFJ46" s="1040"/>
      <c r="VFK46" s="1041"/>
      <c r="VFR46" s="149"/>
      <c r="VFT46" s="150"/>
      <c r="VFU46" s="1040"/>
      <c r="VFV46" s="1041"/>
      <c r="VGC46" s="149"/>
      <c r="VGE46" s="150"/>
      <c r="VGF46" s="1040"/>
      <c r="VGG46" s="1041"/>
      <c r="VGN46" s="149"/>
      <c r="VGP46" s="150"/>
      <c r="VGQ46" s="1040"/>
      <c r="VGR46" s="1041"/>
      <c r="VGY46" s="149"/>
      <c r="VHA46" s="150"/>
      <c r="VHB46" s="1040"/>
      <c r="VHC46" s="1041"/>
      <c r="VHJ46" s="149"/>
      <c r="VHL46" s="150"/>
      <c r="VHM46" s="1040"/>
      <c r="VHN46" s="1041"/>
      <c r="VHU46" s="149"/>
      <c r="VHW46" s="150"/>
      <c r="VHX46" s="1040"/>
      <c r="VHY46" s="1041"/>
      <c r="VIF46" s="149"/>
      <c r="VIH46" s="150"/>
      <c r="VII46" s="1040"/>
      <c r="VIJ46" s="1041"/>
      <c r="VIQ46" s="149"/>
      <c r="VIS46" s="150"/>
      <c r="VIT46" s="1040"/>
      <c r="VIU46" s="1041"/>
      <c r="VJB46" s="149"/>
      <c r="VJD46" s="150"/>
      <c r="VJE46" s="1040"/>
      <c r="VJF46" s="1041"/>
      <c r="VJM46" s="149"/>
      <c r="VJO46" s="150"/>
      <c r="VJP46" s="1040"/>
      <c r="VJQ46" s="1041"/>
      <c r="VJX46" s="149"/>
      <c r="VJZ46" s="150"/>
      <c r="VKA46" s="1040"/>
      <c r="VKB46" s="1041"/>
      <c r="VKI46" s="149"/>
      <c r="VKK46" s="150"/>
      <c r="VKL46" s="1040"/>
      <c r="VKM46" s="1041"/>
      <c r="VKT46" s="149"/>
      <c r="VKV46" s="150"/>
      <c r="VKW46" s="1040"/>
      <c r="VKX46" s="1041"/>
      <c r="VLE46" s="149"/>
      <c r="VLG46" s="150"/>
      <c r="VLH46" s="1040"/>
      <c r="VLI46" s="1041"/>
      <c r="VLP46" s="149"/>
      <c r="VLR46" s="150"/>
      <c r="VLS46" s="1040"/>
      <c r="VLT46" s="1041"/>
      <c r="VMA46" s="149"/>
      <c r="VMC46" s="150"/>
      <c r="VMD46" s="1040"/>
      <c r="VME46" s="1041"/>
      <c r="VML46" s="149"/>
      <c r="VMN46" s="150"/>
      <c r="VMO46" s="1040"/>
      <c r="VMP46" s="1041"/>
      <c r="VMW46" s="149"/>
      <c r="VMY46" s="150"/>
      <c r="VMZ46" s="1040"/>
      <c r="VNA46" s="1041"/>
      <c r="VNH46" s="149"/>
      <c r="VNJ46" s="150"/>
      <c r="VNK46" s="1040"/>
      <c r="VNL46" s="1041"/>
      <c r="VNS46" s="149"/>
      <c r="VNU46" s="150"/>
      <c r="VNV46" s="1040"/>
      <c r="VNW46" s="1041"/>
      <c r="VOD46" s="149"/>
      <c r="VOF46" s="150"/>
      <c r="VOG46" s="1040"/>
      <c r="VOH46" s="1041"/>
      <c r="VOO46" s="149"/>
      <c r="VOQ46" s="150"/>
      <c r="VOR46" s="1040"/>
      <c r="VOS46" s="1041"/>
      <c r="VOZ46" s="149"/>
      <c r="VPB46" s="150"/>
      <c r="VPC46" s="1040"/>
      <c r="VPD46" s="1041"/>
      <c r="VPK46" s="149"/>
      <c r="VPM46" s="150"/>
      <c r="VPN46" s="1040"/>
      <c r="VPO46" s="1041"/>
      <c r="VPV46" s="149"/>
      <c r="VPX46" s="150"/>
      <c r="VPY46" s="1040"/>
      <c r="VPZ46" s="1041"/>
      <c r="VQG46" s="149"/>
      <c r="VQI46" s="150"/>
      <c r="VQJ46" s="1040"/>
      <c r="VQK46" s="1041"/>
      <c r="VQR46" s="149"/>
      <c r="VQT46" s="150"/>
      <c r="VQU46" s="1040"/>
      <c r="VQV46" s="1041"/>
      <c r="VRC46" s="149"/>
      <c r="VRE46" s="150"/>
      <c r="VRF46" s="1040"/>
      <c r="VRG46" s="1041"/>
      <c r="VRN46" s="149"/>
      <c r="VRP46" s="150"/>
      <c r="VRQ46" s="1040"/>
      <c r="VRR46" s="1041"/>
      <c r="VRY46" s="149"/>
      <c r="VSA46" s="150"/>
      <c r="VSB46" s="1040"/>
      <c r="VSC46" s="1041"/>
      <c r="VSJ46" s="149"/>
      <c r="VSL46" s="150"/>
      <c r="VSM46" s="1040"/>
      <c r="VSN46" s="1041"/>
      <c r="VSU46" s="149"/>
      <c r="VSW46" s="150"/>
      <c r="VSX46" s="1040"/>
      <c r="VSY46" s="1041"/>
      <c r="VTF46" s="149"/>
      <c r="VTH46" s="150"/>
      <c r="VTI46" s="1040"/>
      <c r="VTJ46" s="1041"/>
      <c r="VTQ46" s="149"/>
      <c r="VTS46" s="150"/>
      <c r="VTT46" s="1040"/>
      <c r="VTU46" s="1041"/>
      <c r="VUB46" s="149"/>
      <c r="VUD46" s="150"/>
      <c r="VUE46" s="1040"/>
      <c r="VUF46" s="1041"/>
      <c r="VUM46" s="149"/>
      <c r="VUO46" s="150"/>
      <c r="VUP46" s="1040"/>
      <c r="VUQ46" s="1041"/>
      <c r="VUX46" s="149"/>
      <c r="VUZ46" s="150"/>
      <c r="VVA46" s="1040"/>
      <c r="VVB46" s="1041"/>
      <c r="VVI46" s="149"/>
      <c r="VVK46" s="150"/>
      <c r="VVL46" s="1040"/>
      <c r="VVM46" s="1041"/>
      <c r="VVT46" s="149"/>
      <c r="VVV46" s="150"/>
      <c r="VVW46" s="1040"/>
      <c r="VVX46" s="1041"/>
      <c r="VWE46" s="149"/>
      <c r="VWG46" s="150"/>
      <c r="VWH46" s="1040"/>
      <c r="VWI46" s="1041"/>
      <c r="VWP46" s="149"/>
      <c r="VWR46" s="150"/>
      <c r="VWS46" s="1040"/>
      <c r="VWT46" s="1041"/>
      <c r="VXA46" s="149"/>
      <c r="VXC46" s="150"/>
      <c r="VXD46" s="1040"/>
      <c r="VXE46" s="1041"/>
      <c r="VXL46" s="149"/>
      <c r="VXN46" s="150"/>
      <c r="VXO46" s="1040"/>
      <c r="VXP46" s="1041"/>
      <c r="VXW46" s="149"/>
      <c r="VXY46" s="150"/>
      <c r="VXZ46" s="1040"/>
      <c r="VYA46" s="1041"/>
      <c r="VYH46" s="149"/>
      <c r="VYJ46" s="150"/>
      <c r="VYK46" s="1040"/>
      <c r="VYL46" s="1041"/>
      <c r="VYS46" s="149"/>
      <c r="VYU46" s="150"/>
      <c r="VYV46" s="1040"/>
      <c r="VYW46" s="1041"/>
      <c r="VZD46" s="149"/>
      <c r="VZF46" s="150"/>
      <c r="VZG46" s="1040"/>
      <c r="VZH46" s="1041"/>
      <c r="VZO46" s="149"/>
      <c r="VZQ46" s="150"/>
      <c r="VZR46" s="1040"/>
      <c r="VZS46" s="1041"/>
      <c r="VZZ46" s="149"/>
      <c r="WAB46" s="150"/>
      <c r="WAC46" s="1040"/>
      <c r="WAD46" s="1041"/>
      <c r="WAK46" s="149"/>
      <c r="WAM46" s="150"/>
      <c r="WAN46" s="1040"/>
      <c r="WAO46" s="1041"/>
      <c r="WAV46" s="149"/>
      <c r="WAX46" s="150"/>
      <c r="WAY46" s="1040"/>
      <c r="WAZ46" s="1041"/>
      <c r="WBG46" s="149"/>
      <c r="WBI46" s="150"/>
      <c r="WBJ46" s="1040"/>
      <c r="WBK46" s="1041"/>
      <c r="WBR46" s="149"/>
      <c r="WBT46" s="150"/>
      <c r="WBU46" s="1040"/>
      <c r="WBV46" s="1041"/>
      <c r="WCC46" s="149"/>
      <c r="WCE46" s="150"/>
      <c r="WCF46" s="1040"/>
      <c r="WCG46" s="1041"/>
      <c r="WCN46" s="149"/>
      <c r="WCP46" s="150"/>
      <c r="WCQ46" s="1040"/>
      <c r="WCR46" s="1041"/>
      <c r="WCY46" s="149"/>
      <c r="WDA46" s="150"/>
      <c r="WDB46" s="1040"/>
      <c r="WDC46" s="1041"/>
      <c r="WDJ46" s="149"/>
      <c r="WDL46" s="150"/>
      <c r="WDM46" s="1040"/>
      <c r="WDN46" s="1041"/>
      <c r="WDU46" s="149"/>
      <c r="WDW46" s="150"/>
      <c r="WDX46" s="1040"/>
      <c r="WDY46" s="1041"/>
      <c r="WEF46" s="149"/>
      <c r="WEH46" s="150"/>
      <c r="WEI46" s="1040"/>
      <c r="WEJ46" s="1041"/>
      <c r="WEQ46" s="149"/>
      <c r="WES46" s="150"/>
      <c r="WET46" s="1040"/>
      <c r="WEU46" s="1041"/>
      <c r="WFB46" s="149"/>
      <c r="WFD46" s="150"/>
      <c r="WFE46" s="1040"/>
      <c r="WFF46" s="1041"/>
      <c r="WFM46" s="149"/>
      <c r="WFO46" s="150"/>
      <c r="WFP46" s="1040"/>
      <c r="WFQ46" s="1041"/>
      <c r="WFX46" s="149"/>
      <c r="WFZ46" s="150"/>
      <c r="WGA46" s="1040"/>
      <c r="WGB46" s="1041"/>
      <c r="WGI46" s="149"/>
      <c r="WGK46" s="150"/>
      <c r="WGL46" s="1040"/>
      <c r="WGM46" s="1041"/>
      <c r="WGT46" s="149"/>
      <c r="WGV46" s="150"/>
      <c r="WGW46" s="1040"/>
      <c r="WGX46" s="1041"/>
      <c r="WHE46" s="149"/>
      <c r="WHG46" s="150"/>
      <c r="WHH46" s="1040"/>
      <c r="WHI46" s="1041"/>
      <c r="WHP46" s="149"/>
      <c r="WHR46" s="150"/>
      <c r="WHS46" s="1040"/>
      <c r="WHT46" s="1041"/>
      <c r="WIA46" s="149"/>
      <c r="WIC46" s="150"/>
      <c r="WID46" s="1040"/>
      <c r="WIE46" s="1041"/>
      <c r="WIL46" s="149"/>
      <c r="WIN46" s="150"/>
      <c r="WIO46" s="1040"/>
      <c r="WIP46" s="1041"/>
      <c r="WIW46" s="149"/>
      <c r="WIY46" s="150"/>
      <c r="WIZ46" s="1040"/>
      <c r="WJA46" s="1041"/>
      <c r="WJH46" s="149"/>
      <c r="WJJ46" s="150"/>
      <c r="WJK46" s="1040"/>
      <c r="WJL46" s="1041"/>
      <c r="WJS46" s="149"/>
      <c r="WJU46" s="150"/>
      <c r="WJV46" s="1040"/>
      <c r="WJW46" s="1041"/>
      <c r="WKD46" s="149"/>
      <c r="WKF46" s="150"/>
      <c r="WKG46" s="1040"/>
      <c r="WKH46" s="1041"/>
      <c r="WKO46" s="149"/>
      <c r="WKQ46" s="150"/>
      <c r="WKR46" s="1040"/>
      <c r="WKS46" s="1041"/>
      <c r="WKZ46" s="149"/>
      <c r="WLB46" s="150"/>
      <c r="WLC46" s="1040"/>
      <c r="WLD46" s="1041"/>
      <c r="WLK46" s="149"/>
      <c r="WLM46" s="150"/>
      <c r="WLN46" s="1040"/>
      <c r="WLO46" s="1041"/>
      <c r="WLV46" s="149"/>
      <c r="WLX46" s="150"/>
      <c r="WLY46" s="1040"/>
      <c r="WLZ46" s="1041"/>
      <c r="WMG46" s="149"/>
      <c r="WMI46" s="150"/>
      <c r="WMJ46" s="1040"/>
      <c r="WMK46" s="1041"/>
      <c r="WMR46" s="149"/>
      <c r="WMT46" s="150"/>
      <c r="WMU46" s="1040"/>
      <c r="WMV46" s="1041"/>
      <c r="WNC46" s="149"/>
      <c r="WNE46" s="150"/>
      <c r="WNF46" s="1040"/>
      <c r="WNG46" s="1041"/>
      <c r="WNN46" s="149"/>
      <c r="WNP46" s="150"/>
      <c r="WNQ46" s="1040"/>
      <c r="WNR46" s="1041"/>
      <c r="WNY46" s="149"/>
      <c r="WOA46" s="150"/>
      <c r="WOB46" s="1040"/>
      <c r="WOC46" s="1041"/>
      <c r="WOJ46" s="149"/>
      <c r="WOL46" s="150"/>
      <c r="WOM46" s="1040"/>
      <c r="WON46" s="1041"/>
      <c r="WOU46" s="149"/>
      <c r="WOW46" s="150"/>
      <c r="WOX46" s="1040"/>
      <c r="WOY46" s="1041"/>
      <c r="WPF46" s="149"/>
      <c r="WPH46" s="150"/>
      <c r="WPI46" s="1040"/>
      <c r="WPJ46" s="1041"/>
      <c r="WPQ46" s="149"/>
      <c r="WPS46" s="150"/>
      <c r="WPT46" s="1040"/>
      <c r="WPU46" s="1041"/>
      <c r="WQB46" s="149"/>
      <c r="WQD46" s="150"/>
      <c r="WQE46" s="1040"/>
      <c r="WQF46" s="1041"/>
      <c r="WQM46" s="149"/>
      <c r="WQO46" s="150"/>
      <c r="WQP46" s="1040"/>
      <c r="WQQ46" s="1041"/>
      <c r="WQX46" s="149"/>
      <c r="WQZ46" s="150"/>
      <c r="WRA46" s="1040"/>
      <c r="WRB46" s="1041"/>
      <c r="WRI46" s="149"/>
      <c r="WRK46" s="150"/>
      <c r="WRL46" s="1040"/>
      <c r="WRM46" s="1041"/>
      <c r="WRT46" s="149"/>
      <c r="WRV46" s="150"/>
      <c r="WRW46" s="1040"/>
      <c r="WRX46" s="1041"/>
      <c r="WSE46" s="149"/>
      <c r="WSG46" s="150"/>
      <c r="WSH46" s="1040"/>
      <c r="WSI46" s="1041"/>
      <c r="WSP46" s="149"/>
      <c r="WSR46" s="150"/>
      <c r="WSS46" s="1040"/>
      <c r="WST46" s="1041"/>
      <c r="WTA46" s="149"/>
      <c r="WTC46" s="150"/>
      <c r="WTD46" s="1040"/>
      <c r="WTE46" s="1041"/>
      <c r="WTL46" s="149"/>
      <c r="WTN46" s="150"/>
      <c r="WTO46" s="1040"/>
      <c r="WTP46" s="1041"/>
      <c r="WTW46" s="149"/>
      <c r="WTY46" s="150"/>
      <c r="WTZ46" s="1040"/>
      <c r="WUA46" s="1041"/>
      <c r="WUH46" s="149"/>
      <c r="WUJ46" s="150"/>
      <c r="WUK46" s="1040"/>
      <c r="WUL46" s="1041"/>
      <c r="WUS46" s="149"/>
      <c r="WUU46" s="150"/>
      <c r="WUV46" s="1040"/>
      <c r="WUW46" s="1041"/>
      <c r="WVD46" s="149"/>
      <c r="WVF46" s="150"/>
      <c r="WVG46" s="1040"/>
      <c r="WVH46" s="1041"/>
      <c r="WVO46" s="149"/>
      <c r="WVQ46" s="150"/>
      <c r="WVR46" s="1040"/>
      <c r="WVS46" s="1041"/>
      <c r="WVZ46" s="149"/>
      <c r="WWB46" s="150"/>
      <c r="WWC46" s="1040"/>
      <c r="WWD46" s="1041"/>
      <c r="WWK46" s="149"/>
      <c r="WWM46" s="150"/>
      <c r="WWN46" s="1040"/>
      <c r="WWO46" s="1041"/>
      <c r="WWV46" s="149"/>
      <c r="WWX46" s="150"/>
      <c r="WWY46" s="1040"/>
      <c r="WWZ46" s="1041"/>
      <c r="WXG46" s="149"/>
      <c r="WXI46" s="150"/>
      <c r="WXJ46" s="1040"/>
      <c r="WXK46" s="1041"/>
      <c r="WXR46" s="149"/>
      <c r="WXT46" s="150"/>
      <c r="WXU46" s="1040"/>
      <c r="WXV46" s="1041"/>
      <c r="WYC46" s="149"/>
      <c r="WYE46" s="150"/>
      <c r="WYF46" s="1040"/>
      <c r="WYG46" s="1041"/>
      <c r="WYN46" s="149"/>
      <c r="WYP46" s="150"/>
      <c r="WYQ46" s="1040"/>
      <c r="WYR46" s="1041"/>
      <c r="WYY46" s="149"/>
      <c r="WZA46" s="150"/>
      <c r="WZB46" s="1040"/>
      <c r="WZC46" s="1041"/>
      <c r="WZJ46" s="149"/>
      <c r="WZL46" s="150"/>
      <c r="WZM46" s="1040"/>
      <c r="WZN46" s="1041"/>
      <c r="WZU46" s="149"/>
      <c r="WZW46" s="150"/>
      <c r="WZX46" s="1040"/>
      <c r="WZY46" s="1041"/>
      <c r="XAF46" s="149"/>
      <c r="XAH46" s="150"/>
      <c r="XAI46" s="1040"/>
      <c r="XAJ46" s="1041"/>
      <c r="XAQ46" s="149"/>
      <c r="XAS46" s="150"/>
      <c r="XAT46" s="1040"/>
      <c r="XAU46" s="1041"/>
      <c r="XBB46" s="149"/>
      <c r="XBD46" s="150"/>
      <c r="XBE46" s="1040"/>
      <c r="XBF46" s="1041"/>
      <c r="XBM46" s="149"/>
      <c r="XBO46" s="150"/>
      <c r="XBP46" s="1040"/>
      <c r="XBQ46" s="1041"/>
      <c r="XBX46" s="149"/>
      <c r="XBZ46" s="150"/>
      <c r="XCA46" s="1040"/>
      <c r="XCB46" s="1041"/>
      <c r="XCI46" s="149"/>
      <c r="XCK46" s="150"/>
      <c r="XCL46" s="1040"/>
      <c r="XCM46" s="1041"/>
      <c r="XCT46" s="149"/>
      <c r="XCV46" s="150"/>
      <c r="XCW46" s="1040"/>
      <c r="XCX46" s="1041"/>
      <c r="XDE46" s="149"/>
      <c r="XDG46" s="150"/>
      <c r="XDH46" s="1040"/>
      <c r="XDI46" s="1041"/>
      <c r="XDP46" s="149"/>
      <c r="XDR46" s="150"/>
      <c r="XDS46" s="1040"/>
      <c r="XDT46" s="1041"/>
      <c r="XEA46" s="149"/>
      <c r="XEC46" s="150"/>
      <c r="XED46" s="1040"/>
      <c r="XEE46" s="1041"/>
      <c r="XEL46" s="149"/>
      <c r="XEN46" s="150"/>
      <c r="XEO46" s="1040"/>
      <c r="XEP46" s="1041"/>
      <c r="XEW46" s="149"/>
      <c r="XEY46" s="150"/>
      <c r="XEZ46" s="1040"/>
      <c r="XFA46" s="1041"/>
    </row>
  </sheetData>
  <mergeCells count="1554">
    <mergeCell ref="A26:A27"/>
    <mergeCell ref="C26:C27"/>
    <mergeCell ref="A28:A29"/>
    <mergeCell ref="C28:C29"/>
    <mergeCell ref="A30:A31"/>
    <mergeCell ref="C30:C31"/>
    <mergeCell ref="A33:B33"/>
    <mergeCell ref="A35:A38"/>
    <mergeCell ref="B35:B38"/>
    <mergeCell ref="A39:A40"/>
    <mergeCell ref="C39:C40"/>
    <mergeCell ref="A41:A42"/>
    <mergeCell ref="C41:C42"/>
    <mergeCell ref="A2:K2"/>
    <mergeCell ref="J10:K10"/>
    <mergeCell ref="D11:E11"/>
    <mergeCell ref="F11:G11"/>
    <mergeCell ref="H11:H12"/>
    <mergeCell ref="I11:I12"/>
    <mergeCell ref="J11:J12"/>
    <mergeCell ref="K11:K12"/>
    <mergeCell ref="A13:A14"/>
    <mergeCell ref="C13:C14"/>
    <mergeCell ref="C15:C16"/>
    <mergeCell ref="A21:K21"/>
    <mergeCell ref="A34:K34"/>
    <mergeCell ref="A20:B20"/>
    <mergeCell ref="A4:K4"/>
    <mergeCell ref="A6:K6"/>
    <mergeCell ref="A22:A25"/>
    <mergeCell ref="B22:B25"/>
    <mergeCell ref="C22:C25"/>
    <mergeCell ref="D22:K22"/>
    <mergeCell ref="D23:I23"/>
    <mergeCell ref="J23:K23"/>
    <mergeCell ref="D24:E24"/>
    <mergeCell ref="F24:G24"/>
    <mergeCell ref="H24:H25"/>
    <mergeCell ref="I24:I25"/>
    <mergeCell ref="J24:J25"/>
    <mergeCell ref="A17:A18"/>
    <mergeCell ref="C17:C18"/>
    <mergeCell ref="A15:A16"/>
    <mergeCell ref="A8:K8"/>
    <mergeCell ref="A9:A12"/>
    <mergeCell ref="B9:B12"/>
    <mergeCell ref="C9:C12"/>
    <mergeCell ref="D9:K9"/>
    <mergeCell ref="D10:I10"/>
    <mergeCell ref="K24:K25"/>
    <mergeCell ref="A43:A44"/>
    <mergeCell ref="C43:C44"/>
    <mergeCell ref="A46:B46"/>
    <mergeCell ref="C35:C38"/>
    <mergeCell ref="D35:K35"/>
    <mergeCell ref="D36:I36"/>
    <mergeCell ref="J36:K36"/>
    <mergeCell ref="D37:E37"/>
    <mergeCell ref="F37:G37"/>
    <mergeCell ref="H37:H38"/>
    <mergeCell ref="I37:I38"/>
    <mergeCell ref="J37:J38"/>
    <mergeCell ref="K37:K38"/>
    <mergeCell ref="DG46:DH46"/>
    <mergeCell ref="DR46:DS46"/>
    <mergeCell ref="EC46:ED46"/>
    <mergeCell ref="EN46:EO46"/>
    <mergeCell ref="EY46:EZ46"/>
    <mergeCell ref="FJ46:FK46"/>
    <mergeCell ref="FU46:FV46"/>
    <mergeCell ref="GF46:GG46"/>
    <mergeCell ref="GQ46:GR46"/>
    <mergeCell ref="L46:M46"/>
    <mergeCell ref="W46:X46"/>
    <mergeCell ref="AH46:AI46"/>
    <mergeCell ref="AS46:AT46"/>
    <mergeCell ref="BD46:BE46"/>
    <mergeCell ref="BO46:BP46"/>
    <mergeCell ref="BZ46:CA46"/>
    <mergeCell ref="CK46:CL46"/>
    <mergeCell ref="CV46:CW46"/>
    <mergeCell ref="KW46:KX46"/>
    <mergeCell ref="LH46:LI46"/>
    <mergeCell ref="LS46:LT46"/>
    <mergeCell ref="MD46:ME46"/>
    <mergeCell ref="MO46:MP46"/>
    <mergeCell ref="MZ46:NA46"/>
    <mergeCell ref="NK46:NL46"/>
    <mergeCell ref="NV46:NW46"/>
    <mergeCell ref="OG46:OH46"/>
    <mergeCell ref="HB46:HC46"/>
    <mergeCell ref="HM46:HN46"/>
    <mergeCell ref="HX46:HY46"/>
    <mergeCell ref="II46:IJ46"/>
    <mergeCell ref="IT46:IU46"/>
    <mergeCell ref="JE46:JF46"/>
    <mergeCell ref="JP46:JQ46"/>
    <mergeCell ref="KA46:KB46"/>
    <mergeCell ref="KL46:KM46"/>
    <mergeCell ref="SM46:SN46"/>
    <mergeCell ref="SX46:SY46"/>
    <mergeCell ref="TI46:TJ46"/>
    <mergeCell ref="TT46:TU46"/>
    <mergeCell ref="UE46:UF46"/>
    <mergeCell ref="UP46:UQ46"/>
    <mergeCell ref="VA46:VB46"/>
    <mergeCell ref="VL46:VM46"/>
    <mergeCell ref="VW46:VX46"/>
    <mergeCell ref="OR46:OS46"/>
    <mergeCell ref="PC46:PD46"/>
    <mergeCell ref="PN46:PO46"/>
    <mergeCell ref="PY46:PZ46"/>
    <mergeCell ref="QJ46:QK46"/>
    <mergeCell ref="QU46:QV46"/>
    <mergeCell ref="RF46:RG46"/>
    <mergeCell ref="RQ46:RR46"/>
    <mergeCell ref="SB46:SC46"/>
    <mergeCell ref="AAC46:AAD46"/>
    <mergeCell ref="AAN46:AAO46"/>
    <mergeCell ref="AAY46:AAZ46"/>
    <mergeCell ref="ABJ46:ABK46"/>
    <mergeCell ref="ABU46:ABV46"/>
    <mergeCell ref="ACF46:ACG46"/>
    <mergeCell ref="ACQ46:ACR46"/>
    <mergeCell ref="ADB46:ADC46"/>
    <mergeCell ref="ADM46:ADN46"/>
    <mergeCell ref="WH46:WI46"/>
    <mergeCell ref="WS46:WT46"/>
    <mergeCell ref="XD46:XE46"/>
    <mergeCell ref="XO46:XP46"/>
    <mergeCell ref="XZ46:YA46"/>
    <mergeCell ref="YK46:YL46"/>
    <mergeCell ref="YV46:YW46"/>
    <mergeCell ref="ZG46:ZH46"/>
    <mergeCell ref="ZR46:ZS46"/>
    <mergeCell ref="AHS46:AHT46"/>
    <mergeCell ref="AID46:AIE46"/>
    <mergeCell ref="AIO46:AIP46"/>
    <mergeCell ref="AIZ46:AJA46"/>
    <mergeCell ref="AJK46:AJL46"/>
    <mergeCell ref="AJV46:AJW46"/>
    <mergeCell ref="AKG46:AKH46"/>
    <mergeCell ref="AKR46:AKS46"/>
    <mergeCell ref="ALC46:ALD46"/>
    <mergeCell ref="ADX46:ADY46"/>
    <mergeCell ref="AEI46:AEJ46"/>
    <mergeCell ref="AET46:AEU46"/>
    <mergeCell ref="AFE46:AFF46"/>
    <mergeCell ref="AFP46:AFQ46"/>
    <mergeCell ref="AGA46:AGB46"/>
    <mergeCell ref="AGL46:AGM46"/>
    <mergeCell ref="AGW46:AGX46"/>
    <mergeCell ref="AHH46:AHI46"/>
    <mergeCell ref="API46:APJ46"/>
    <mergeCell ref="APT46:APU46"/>
    <mergeCell ref="AQE46:AQF46"/>
    <mergeCell ref="AQP46:AQQ46"/>
    <mergeCell ref="ARA46:ARB46"/>
    <mergeCell ref="ARL46:ARM46"/>
    <mergeCell ref="ARW46:ARX46"/>
    <mergeCell ref="ASH46:ASI46"/>
    <mergeCell ref="ASS46:AST46"/>
    <mergeCell ref="ALN46:ALO46"/>
    <mergeCell ref="ALY46:ALZ46"/>
    <mergeCell ref="AMJ46:AMK46"/>
    <mergeCell ref="AMU46:AMV46"/>
    <mergeCell ref="ANF46:ANG46"/>
    <mergeCell ref="ANQ46:ANR46"/>
    <mergeCell ref="AOB46:AOC46"/>
    <mergeCell ref="AOM46:AON46"/>
    <mergeCell ref="AOX46:AOY46"/>
    <mergeCell ref="AWY46:AWZ46"/>
    <mergeCell ref="AXJ46:AXK46"/>
    <mergeCell ref="AXU46:AXV46"/>
    <mergeCell ref="AYF46:AYG46"/>
    <mergeCell ref="AYQ46:AYR46"/>
    <mergeCell ref="AZB46:AZC46"/>
    <mergeCell ref="AZM46:AZN46"/>
    <mergeCell ref="AZX46:AZY46"/>
    <mergeCell ref="BAI46:BAJ46"/>
    <mergeCell ref="ATD46:ATE46"/>
    <mergeCell ref="ATO46:ATP46"/>
    <mergeCell ref="ATZ46:AUA46"/>
    <mergeCell ref="AUK46:AUL46"/>
    <mergeCell ref="AUV46:AUW46"/>
    <mergeCell ref="AVG46:AVH46"/>
    <mergeCell ref="AVR46:AVS46"/>
    <mergeCell ref="AWC46:AWD46"/>
    <mergeCell ref="AWN46:AWO46"/>
    <mergeCell ref="BEO46:BEP46"/>
    <mergeCell ref="BEZ46:BFA46"/>
    <mergeCell ref="BFK46:BFL46"/>
    <mergeCell ref="BFV46:BFW46"/>
    <mergeCell ref="BGG46:BGH46"/>
    <mergeCell ref="BGR46:BGS46"/>
    <mergeCell ref="BHC46:BHD46"/>
    <mergeCell ref="BHN46:BHO46"/>
    <mergeCell ref="BHY46:BHZ46"/>
    <mergeCell ref="BAT46:BAU46"/>
    <mergeCell ref="BBE46:BBF46"/>
    <mergeCell ref="BBP46:BBQ46"/>
    <mergeCell ref="BCA46:BCB46"/>
    <mergeCell ref="BCL46:BCM46"/>
    <mergeCell ref="BCW46:BCX46"/>
    <mergeCell ref="BDH46:BDI46"/>
    <mergeCell ref="BDS46:BDT46"/>
    <mergeCell ref="BED46:BEE46"/>
    <mergeCell ref="BME46:BMF46"/>
    <mergeCell ref="BMP46:BMQ46"/>
    <mergeCell ref="BNA46:BNB46"/>
    <mergeCell ref="BNL46:BNM46"/>
    <mergeCell ref="BNW46:BNX46"/>
    <mergeCell ref="BOH46:BOI46"/>
    <mergeCell ref="BOS46:BOT46"/>
    <mergeCell ref="BPD46:BPE46"/>
    <mergeCell ref="BPO46:BPP46"/>
    <mergeCell ref="BIJ46:BIK46"/>
    <mergeCell ref="BIU46:BIV46"/>
    <mergeCell ref="BJF46:BJG46"/>
    <mergeCell ref="BJQ46:BJR46"/>
    <mergeCell ref="BKB46:BKC46"/>
    <mergeCell ref="BKM46:BKN46"/>
    <mergeCell ref="BKX46:BKY46"/>
    <mergeCell ref="BLI46:BLJ46"/>
    <mergeCell ref="BLT46:BLU46"/>
    <mergeCell ref="BTU46:BTV46"/>
    <mergeCell ref="BUF46:BUG46"/>
    <mergeCell ref="BUQ46:BUR46"/>
    <mergeCell ref="BVB46:BVC46"/>
    <mergeCell ref="BVM46:BVN46"/>
    <mergeCell ref="BVX46:BVY46"/>
    <mergeCell ref="BWI46:BWJ46"/>
    <mergeCell ref="BWT46:BWU46"/>
    <mergeCell ref="BXE46:BXF46"/>
    <mergeCell ref="BPZ46:BQA46"/>
    <mergeCell ref="BQK46:BQL46"/>
    <mergeCell ref="BQV46:BQW46"/>
    <mergeCell ref="BRG46:BRH46"/>
    <mergeCell ref="BRR46:BRS46"/>
    <mergeCell ref="BSC46:BSD46"/>
    <mergeCell ref="BSN46:BSO46"/>
    <mergeCell ref="BSY46:BSZ46"/>
    <mergeCell ref="BTJ46:BTK46"/>
    <mergeCell ref="CBK46:CBL46"/>
    <mergeCell ref="CBV46:CBW46"/>
    <mergeCell ref="CCG46:CCH46"/>
    <mergeCell ref="CCR46:CCS46"/>
    <mergeCell ref="CDC46:CDD46"/>
    <mergeCell ref="CDN46:CDO46"/>
    <mergeCell ref="CDY46:CDZ46"/>
    <mergeCell ref="CEJ46:CEK46"/>
    <mergeCell ref="CEU46:CEV46"/>
    <mergeCell ref="BXP46:BXQ46"/>
    <mergeCell ref="BYA46:BYB46"/>
    <mergeCell ref="BYL46:BYM46"/>
    <mergeCell ref="BYW46:BYX46"/>
    <mergeCell ref="BZH46:BZI46"/>
    <mergeCell ref="BZS46:BZT46"/>
    <mergeCell ref="CAD46:CAE46"/>
    <mergeCell ref="CAO46:CAP46"/>
    <mergeCell ref="CAZ46:CBA46"/>
    <mergeCell ref="CJA46:CJB46"/>
    <mergeCell ref="CJL46:CJM46"/>
    <mergeCell ref="CJW46:CJX46"/>
    <mergeCell ref="CKH46:CKI46"/>
    <mergeCell ref="CKS46:CKT46"/>
    <mergeCell ref="CLD46:CLE46"/>
    <mergeCell ref="CLO46:CLP46"/>
    <mergeCell ref="CLZ46:CMA46"/>
    <mergeCell ref="CMK46:CML46"/>
    <mergeCell ref="CFF46:CFG46"/>
    <mergeCell ref="CFQ46:CFR46"/>
    <mergeCell ref="CGB46:CGC46"/>
    <mergeCell ref="CGM46:CGN46"/>
    <mergeCell ref="CGX46:CGY46"/>
    <mergeCell ref="CHI46:CHJ46"/>
    <mergeCell ref="CHT46:CHU46"/>
    <mergeCell ref="CIE46:CIF46"/>
    <mergeCell ref="CIP46:CIQ46"/>
    <mergeCell ref="CQQ46:CQR46"/>
    <mergeCell ref="CRB46:CRC46"/>
    <mergeCell ref="CRM46:CRN46"/>
    <mergeCell ref="CRX46:CRY46"/>
    <mergeCell ref="CSI46:CSJ46"/>
    <mergeCell ref="CST46:CSU46"/>
    <mergeCell ref="CTE46:CTF46"/>
    <mergeCell ref="CTP46:CTQ46"/>
    <mergeCell ref="CUA46:CUB46"/>
    <mergeCell ref="CMV46:CMW46"/>
    <mergeCell ref="CNG46:CNH46"/>
    <mergeCell ref="CNR46:CNS46"/>
    <mergeCell ref="COC46:COD46"/>
    <mergeCell ref="CON46:COO46"/>
    <mergeCell ref="COY46:COZ46"/>
    <mergeCell ref="CPJ46:CPK46"/>
    <mergeCell ref="CPU46:CPV46"/>
    <mergeCell ref="CQF46:CQG46"/>
    <mergeCell ref="CYG46:CYH46"/>
    <mergeCell ref="CYR46:CYS46"/>
    <mergeCell ref="CZC46:CZD46"/>
    <mergeCell ref="CZN46:CZO46"/>
    <mergeCell ref="CZY46:CZZ46"/>
    <mergeCell ref="DAJ46:DAK46"/>
    <mergeCell ref="DAU46:DAV46"/>
    <mergeCell ref="DBF46:DBG46"/>
    <mergeCell ref="DBQ46:DBR46"/>
    <mergeCell ref="CUL46:CUM46"/>
    <mergeCell ref="CUW46:CUX46"/>
    <mergeCell ref="CVH46:CVI46"/>
    <mergeCell ref="CVS46:CVT46"/>
    <mergeCell ref="CWD46:CWE46"/>
    <mergeCell ref="CWO46:CWP46"/>
    <mergeCell ref="CWZ46:CXA46"/>
    <mergeCell ref="CXK46:CXL46"/>
    <mergeCell ref="CXV46:CXW46"/>
    <mergeCell ref="DFW46:DFX46"/>
    <mergeCell ref="DGH46:DGI46"/>
    <mergeCell ref="DGS46:DGT46"/>
    <mergeCell ref="DHD46:DHE46"/>
    <mergeCell ref="DHO46:DHP46"/>
    <mergeCell ref="DHZ46:DIA46"/>
    <mergeCell ref="DIK46:DIL46"/>
    <mergeCell ref="DIV46:DIW46"/>
    <mergeCell ref="DJG46:DJH46"/>
    <mergeCell ref="DCB46:DCC46"/>
    <mergeCell ref="DCM46:DCN46"/>
    <mergeCell ref="DCX46:DCY46"/>
    <mergeCell ref="DDI46:DDJ46"/>
    <mergeCell ref="DDT46:DDU46"/>
    <mergeCell ref="DEE46:DEF46"/>
    <mergeCell ref="DEP46:DEQ46"/>
    <mergeCell ref="DFA46:DFB46"/>
    <mergeCell ref="DFL46:DFM46"/>
    <mergeCell ref="DNM46:DNN46"/>
    <mergeCell ref="DNX46:DNY46"/>
    <mergeCell ref="DOI46:DOJ46"/>
    <mergeCell ref="DOT46:DOU46"/>
    <mergeCell ref="DPE46:DPF46"/>
    <mergeCell ref="DPP46:DPQ46"/>
    <mergeCell ref="DQA46:DQB46"/>
    <mergeCell ref="DQL46:DQM46"/>
    <mergeCell ref="DQW46:DQX46"/>
    <mergeCell ref="DJR46:DJS46"/>
    <mergeCell ref="DKC46:DKD46"/>
    <mergeCell ref="DKN46:DKO46"/>
    <mergeCell ref="DKY46:DKZ46"/>
    <mergeCell ref="DLJ46:DLK46"/>
    <mergeCell ref="DLU46:DLV46"/>
    <mergeCell ref="DMF46:DMG46"/>
    <mergeCell ref="DMQ46:DMR46"/>
    <mergeCell ref="DNB46:DNC46"/>
    <mergeCell ref="DVC46:DVD46"/>
    <mergeCell ref="DVN46:DVO46"/>
    <mergeCell ref="DVY46:DVZ46"/>
    <mergeCell ref="DWJ46:DWK46"/>
    <mergeCell ref="DWU46:DWV46"/>
    <mergeCell ref="DXF46:DXG46"/>
    <mergeCell ref="DXQ46:DXR46"/>
    <mergeCell ref="DYB46:DYC46"/>
    <mergeCell ref="DYM46:DYN46"/>
    <mergeCell ref="DRH46:DRI46"/>
    <mergeCell ref="DRS46:DRT46"/>
    <mergeCell ref="DSD46:DSE46"/>
    <mergeCell ref="DSO46:DSP46"/>
    <mergeCell ref="DSZ46:DTA46"/>
    <mergeCell ref="DTK46:DTL46"/>
    <mergeCell ref="DTV46:DTW46"/>
    <mergeCell ref="DUG46:DUH46"/>
    <mergeCell ref="DUR46:DUS46"/>
    <mergeCell ref="ECS46:ECT46"/>
    <mergeCell ref="EDD46:EDE46"/>
    <mergeCell ref="EDO46:EDP46"/>
    <mergeCell ref="EDZ46:EEA46"/>
    <mergeCell ref="EEK46:EEL46"/>
    <mergeCell ref="EEV46:EEW46"/>
    <mergeCell ref="EFG46:EFH46"/>
    <mergeCell ref="EFR46:EFS46"/>
    <mergeCell ref="EGC46:EGD46"/>
    <mergeCell ref="DYX46:DYY46"/>
    <mergeCell ref="DZI46:DZJ46"/>
    <mergeCell ref="DZT46:DZU46"/>
    <mergeCell ref="EAE46:EAF46"/>
    <mergeCell ref="EAP46:EAQ46"/>
    <mergeCell ref="EBA46:EBB46"/>
    <mergeCell ref="EBL46:EBM46"/>
    <mergeCell ref="EBW46:EBX46"/>
    <mergeCell ref="ECH46:ECI46"/>
    <mergeCell ref="EKI46:EKJ46"/>
    <mergeCell ref="EKT46:EKU46"/>
    <mergeCell ref="ELE46:ELF46"/>
    <mergeCell ref="ELP46:ELQ46"/>
    <mergeCell ref="EMA46:EMB46"/>
    <mergeCell ref="EML46:EMM46"/>
    <mergeCell ref="EMW46:EMX46"/>
    <mergeCell ref="ENH46:ENI46"/>
    <mergeCell ref="ENS46:ENT46"/>
    <mergeCell ref="EGN46:EGO46"/>
    <mergeCell ref="EGY46:EGZ46"/>
    <mergeCell ref="EHJ46:EHK46"/>
    <mergeCell ref="EHU46:EHV46"/>
    <mergeCell ref="EIF46:EIG46"/>
    <mergeCell ref="EIQ46:EIR46"/>
    <mergeCell ref="EJB46:EJC46"/>
    <mergeCell ref="EJM46:EJN46"/>
    <mergeCell ref="EJX46:EJY46"/>
    <mergeCell ref="ERY46:ERZ46"/>
    <mergeCell ref="ESJ46:ESK46"/>
    <mergeCell ref="ESU46:ESV46"/>
    <mergeCell ref="ETF46:ETG46"/>
    <mergeCell ref="ETQ46:ETR46"/>
    <mergeCell ref="EUB46:EUC46"/>
    <mergeCell ref="EUM46:EUN46"/>
    <mergeCell ref="EUX46:EUY46"/>
    <mergeCell ref="EVI46:EVJ46"/>
    <mergeCell ref="EOD46:EOE46"/>
    <mergeCell ref="EOO46:EOP46"/>
    <mergeCell ref="EOZ46:EPA46"/>
    <mergeCell ref="EPK46:EPL46"/>
    <mergeCell ref="EPV46:EPW46"/>
    <mergeCell ref="EQG46:EQH46"/>
    <mergeCell ref="EQR46:EQS46"/>
    <mergeCell ref="ERC46:ERD46"/>
    <mergeCell ref="ERN46:ERO46"/>
    <mergeCell ref="EZO46:EZP46"/>
    <mergeCell ref="EZZ46:FAA46"/>
    <mergeCell ref="FAK46:FAL46"/>
    <mergeCell ref="FAV46:FAW46"/>
    <mergeCell ref="FBG46:FBH46"/>
    <mergeCell ref="FBR46:FBS46"/>
    <mergeCell ref="FCC46:FCD46"/>
    <mergeCell ref="FCN46:FCO46"/>
    <mergeCell ref="FCY46:FCZ46"/>
    <mergeCell ref="EVT46:EVU46"/>
    <mergeCell ref="EWE46:EWF46"/>
    <mergeCell ref="EWP46:EWQ46"/>
    <mergeCell ref="EXA46:EXB46"/>
    <mergeCell ref="EXL46:EXM46"/>
    <mergeCell ref="EXW46:EXX46"/>
    <mergeCell ref="EYH46:EYI46"/>
    <mergeCell ref="EYS46:EYT46"/>
    <mergeCell ref="EZD46:EZE46"/>
    <mergeCell ref="FHE46:FHF46"/>
    <mergeCell ref="FHP46:FHQ46"/>
    <mergeCell ref="FIA46:FIB46"/>
    <mergeCell ref="FIL46:FIM46"/>
    <mergeCell ref="FIW46:FIX46"/>
    <mergeCell ref="FJH46:FJI46"/>
    <mergeCell ref="FJS46:FJT46"/>
    <mergeCell ref="FKD46:FKE46"/>
    <mergeCell ref="FKO46:FKP46"/>
    <mergeCell ref="FDJ46:FDK46"/>
    <mergeCell ref="FDU46:FDV46"/>
    <mergeCell ref="FEF46:FEG46"/>
    <mergeCell ref="FEQ46:FER46"/>
    <mergeCell ref="FFB46:FFC46"/>
    <mergeCell ref="FFM46:FFN46"/>
    <mergeCell ref="FFX46:FFY46"/>
    <mergeCell ref="FGI46:FGJ46"/>
    <mergeCell ref="FGT46:FGU46"/>
    <mergeCell ref="FOU46:FOV46"/>
    <mergeCell ref="FPF46:FPG46"/>
    <mergeCell ref="FPQ46:FPR46"/>
    <mergeCell ref="FQB46:FQC46"/>
    <mergeCell ref="FQM46:FQN46"/>
    <mergeCell ref="FQX46:FQY46"/>
    <mergeCell ref="FRI46:FRJ46"/>
    <mergeCell ref="FRT46:FRU46"/>
    <mergeCell ref="FSE46:FSF46"/>
    <mergeCell ref="FKZ46:FLA46"/>
    <mergeCell ref="FLK46:FLL46"/>
    <mergeCell ref="FLV46:FLW46"/>
    <mergeCell ref="FMG46:FMH46"/>
    <mergeCell ref="FMR46:FMS46"/>
    <mergeCell ref="FNC46:FND46"/>
    <mergeCell ref="FNN46:FNO46"/>
    <mergeCell ref="FNY46:FNZ46"/>
    <mergeCell ref="FOJ46:FOK46"/>
    <mergeCell ref="FWK46:FWL46"/>
    <mergeCell ref="FWV46:FWW46"/>
    <mergeCell ref="FXG46:FXH46"/>
    <mergeCell ref="FXR46:FXS46"/>
    <mergeCell ref="FYC46:FYD46"/>
    <mergeCell ref="FYN46:FYO46"/>
    <mergeCell ref="FYY46:FYZ46"/>
    <mergeCell ref="FZJ46:FZK46"/>
    <mergeCell ref="FZU46:FZV46"/>
    <mergeCell ref="FSP46:FSQ46"/>
    <mergeCell ref="FTA46:FTB46"/>
    <mergeCell ref="FTL46:FTM46"/>
    <mergeCell ref="FTW46:FTX46"/>
    <mergeCell ref="FUH46:FUI46"/>
    <mergeCell ref="FUS46:FUT46"/>
    <mergeCell ref="FVD46:FVE46"/>
    <mergeCell ref="FVO46:FVP46"/>
    <mergeCell ref="FVZ46:FWA46"/>
    <mergeCell ref="GEA46:GEB46"/>
    <mergeCell ref="GEL46:GEM46"/>
    <mergeCell ref="GEW46:GEX46"/>
    <mergeCell ref="GFH46:GFI46"/>
    <mergeCell ref="GFS46:GFT46"/>
    <mergeCell ref="GGD46:GGE46"/>
    <mergeCell ref="GGO46:GGP46"/>
    <mergeCell ref="GGZ46:GHA46"/>
    <mergeCell ref="GHK46:GHL46"/>
    <mergeCell ref="GAF46:GAG46"/>
    <mergeCell ref="GAQ46:GAR46"/>
    <mergeCell ref="GBB46:GBC46"/>
    <mergeCell ref="GBM46:GBN46"/>
    <mergeCell ref="GBX46:GBY46"/>
    <mergeCell ref="GCI46:GCJ46"/>
    <mergeCell ref="GCT46:GCU46"/>
    <mergeCell ref="GDE46:GDF46"/>
    <mergeCell ref="GDP46:GDQ46"/>
    <mergeCell ref="GLQ46:GLR46"/>
    <mergeCell ref="GMB46:GMC46"/>
    <mergeCell ref="GMM46:GMN46"/>
    <mergeCell ref="GMX46:GMY46"/>
    <mergeCell ref="GNI46:GNJ46"/>
    <mergeCell ref="GNT46:GNU46"/>
    <mergeCell ref="GOE46:GOF46"/>
    <mergeCell ref="GOP46:GOQ46"/>
    <mergeCell ref="GPA46:GPB46"/>
    <mergeCell ref="GHV46:GHW46"/>
    <mergeCell ref="GIG46:GIH46"/>
    <mergeCell ref="GIR46:GIS46"/>
    <mergeCell ref="GJC46:GJD46"/>
    <mergeCell ref="GJN46:GJO46"/>
    <mergeCell ref="GJY46:GJZ46"/>
    <mergeCell ref="GKJ46:GKK46"/>
    <mergeCell ref="GKU46:GKV46"/>
    <mergeCell ref="GLF46:GLG46"/>
    <mergeCell ref="GTG46:GTH46"/>
    <mergeCell ref="GTR46:GTS46"/>
    <mergeCell ref="GUC46:GUD46"/>
    <mergeCell ref="GUN46:GUO46"/>
    <mergeCell ref="GUY46:GUZ46"/>
    <mergeCell ref="GVJ46:GVK46"/>
    <mergeCell ref="GVU46:GVV46"/>
    <mergeCell ref="GWF46:GWG46"/>
    <mergeCell ref="GWQ46:GWR46"/>
    <mergeCell ref="GPL46:GPM46"/>
    <mergeCell ref="GPW46:GPX46"/>
    <mergeCell ref="GQH46:GQI46"/>
    <mergeCell ref="GQS46:GQT46"/>
    <mergeCell ref="GRD46:GRE46"/>
    <mergeCell ref="GRO46:GRP46"/>
    <mergeCell ref="GRZ46:GSA46"/>
    <mergeCell ref="GSK46:GSL46"/>
    <mergeCell ref="GSV46:GSW46"/>
    <mergeCell ref="HAW46:HAX46"/>
    <mergeCell ref="HBH46:HBI46"/>
    <mergeCell ref="HBS46:HBT46"/>
    <mergeCell ref="HCD46:HCE46"/>
    <mergeCell ref="HCO46:HCP46"/>
    <mergeCell ref="HCZ46:HDA46"/>
    <mergeCell ref="HDK46:HDL46"/>
    <mergeCell ref="HDV46:HDW46"/>
    <mergeCell ref="HEG46:HEH46"/>
    <mergeCell ref="GXB46:GXC46"/>
    <mergeCell ref="GXM46:GXN46"/>
    <mergeCell ref="GXX46:GXY46"/>
    <mergeCell ref="GYI46:GYJ46"/>
    <mergeCell ref="GYT46:GYU46"/>
    <mergeCell ref="GZE46:GZF46"/>
    <mergeCell ref="GZP46:GZQ46"/>
    <mergeCell ref="HAA46:HAB46"/>
    <mergeCell ref="HAL46:HAM46"/>
    <mergeCell ref="HIM46:HIN46"/>
    <mergeCell ref="HIX46:HIY46"/>
    <mergeCell ref="HJI46:HJJ46"/>
    <mergeCell ref="HJT46:HJU46"/>
    <mergeCell ref="HKE46:HKF46"/>
    <mergeCell ref="HKP46:HKQ46"/>
    <mergeCell ref="HLA46:HLB46"/>
    <mergeCell ref="HLL46:HLM46"/>
    <mergeCell ref="HLW46:HLX46"/>
    <mergeCell ref="HER46:HES46"/>
    <mergeCell ref="HFC46:HFD46"/>
    <mergeCell ref="HFN46:HFO46"/>
    <mergeCell ref="HFY46:HFZ46"/>
    <mergeCell ref="HGJ46:HGK46"/>
    <mergeCell ref="HGU46:HGV46"/>
    <mergeCell ref="HHF46:HHG46"/>
    <mergeCell ref="HHQ46:HHR46"/>
    <mergeCell ref="HIB46:HIC46"/>
    <mergeCell ref="HQC46:HQD46"/>
    <mergeCell ref="HQN46:HQO46"/>
    <mergeCell ref="HQY46:HQZ46"/>
    <mergeCell ref="HRJ46:HRK46"/>
    <mergeCell ref="HRU46:HRV46"/>
    <mergeCell ref="HSF46:HSG46"/>
    <mergeCell ref="HSQ46:HSR46"/>
    <mergeCell ref="HTB46:HTC46"/>
    <mergeCell ref="HTM46:HTN46"/>
    <mergeCell ref="HMH46:HMI46"/>
    <mergeCell ref="HMS46:HMT46"/>
    <mergeCell ref="HND46:HNE46"/>
    <mergeCell ref="HNO46:HNP46"/>
    <mergeCell ref="HNZ46:HOA46"/>
    <mergeCell ref="HOK46:HOL46"/>
    <mergeCell ref="HOV46:HOW46"/>
    <mergeCell ref="HPG46:HPH46"/>
    <mergeCell ref="HPR46:HPS46"/>
    <mergeCell ref="HXS46:HXT46"/>
    <mergeCell ref="HYD46:HYE46"/>
    <mergeCell ref="HYO46:HYP46"/>
    <mergeCell ref="HYZ46:HZA46"/>
    <mergeCell ref="HZK46:HZL46"/>
    <mergeCell ref="HZV46:HZW46"/>
    <mergeCell ref="IAG46:IAH46"/>
    <mergeCell ref="IAR46:IAS46"/>
    <mergeCell ref="IBC46:IBD46"/>
    <mergeCell ref="HTX46:HTY46"/>
    <mergeCell ref="HUI46:HUJ46"/>
    <mergeCell ref="HUT46:HUU46"/>
    <mergeCell ref="HVE46:HVF46"/>
    <mergeCell ref="HVP46:HVQ46"/>
    <mergeCell ref="HWA46:HWB46"/>
    <mergeCell ref="HWL46:HWM46"/>
    <mergeCell ref="HWW46:HWX46"/>
    <mergeCell ref="HXH46:HXI46"/>
    <mergeCell ref="IFI46:IFJ46"/>
    <mergeCell ref="IFT46:IFU46"/>
    <mergeCell ref="IGE46:IGF46"/>
    <mergeCell ref="IGP46:IGQ46"/>
    <mergeCell ref="IHA46:IHB46"/>
    <mergeCell ref="IHL46:IHM46"/>
    <mergeCell ref="IHW46:IHX46"/>
    <mergeCell ref="IIH46:III46"/>
    <mergeCell ref="IIS46:IIT46"/>
    <mergeCell ref="IBN46:IBO46"/>
    <mergeCell ref="IBY46:IBZ46"/>
    <mergeCell ref="ICJ46:ICK46"/>
    <mergeCell ref="ICU46:ICV46"/>
    <mergeCell ref="IDF46:IDG46"/>
    <mergeCell ref="IDQ46:IDR46"/>
    <mergeCell ref="IEB46:IEC46"/>
    <mergeCell ref="IEM46:IEN46"/>
    <mergeCell ref="IEX46:IEY46"/>
    <mergeCell ref="IMY46:IMZ46"/>
    <mergeCell ref="INJ46:INK46"/>
    <mergeCell ref="INU46:INV46"/>
    <mergeCell ref="IOF46:IOG46"/>
    <mergeCell ref="IOQ46:IOR46"/>
    <mergeCell ref="IPB46:IPC46"/>
    <mergeCell ref="IPM46:IPN46"/>
    <mergeCell ref="IPX46:IPY46"/>
    <mergeCell ref="IQI46:IQJ46"/>
    <mergeCell ref="IJD46:IJE46"/>
    <mergeCell ref="IJO46:IJP46"/>
    <mergeCell ref="IJZ46:IKA46"/>
    <mergeCell ref="IKK46:IKL46"/>
    <mergeCell ref="IKV46:IKW46"/>
    <mergeCell ref="ILG46:ILH46"/>
    <mergeCell ref="ILR46:ILS46"/>
    <mergeCell ref="IMC46:IMD46"/>
    <mergeCell ref="IMN46:IMO46"/>
    <mergeCell ref="IUO46:IUP46"/>
    <mergeCell ref="IUZ46:IVA46"/>
    <mergeCell ref="IVK46:IVL46"/>
    <mergeCell ref="IVV46:IVW46"/>
    <mergeCell ref="IWG46:IWH46"/>
    <mergeCell ref="IWR46:IWS46"/>
    <mergeCell ref="IXC46:IXD46"/>
    <mergeCell ref="IXN46:IXO46"/>
    <mergeCell ref="IXY46:IXZ46"/>
    <mergeCell ref="IQT46:IQU46"/>
    <mergeCell ref="IRE46:IRF46"/>
    <mergeCell ref="IRP46:IRQ46"/>
    <mergeCell ref="ISA46:ISB46"/>
    <mergeCell ref="ISL46:ISM46"/>
    <mergeCell ref="ISW46:ISX46"/>
    <mergeCell ref="ITH46:ITI46"/>
    <mergeCell ref="ITS46:ITT46"/>
    <mergeCell ref="IUD46:IUE46"/>
    <mergeCell ref="JCE46:JCF46"/>
    <mergeCell ref="JCP46:JCQ46"/>
    <mergeCell ref="JDA46:JDB46"/>
    <mergeCell ref="JDL46:JDM46"/>
    <mergeCell ref="JDW46:JDX46"/>
    <mergeCell ref="JEH46:JEI46"/>
    <mergeCell ref="JES46:JET46"/>
    <mergeCell ref="JFD46:JFE46"/>
    <mergeCell ref="JFO46:JFP46"/>
    <mergeCell ref="IYJ46:IYK46"/>
    <mergeCell ref="IYU46:IYV46"/>
    <mergeCell ref="IZF46:IZG46"/>
    <mergeCell ref="IZQ46:IZR46"/>
    <mergeCell ref="JAB46:JAC46"/>
    <mergeCell ref="JAM46:JAN46"/>
    <mergeCell ref="JAX46:JAY46"/>
    <mergeCell ref="JBI46:JBJ46"/>
    <mergeCell ref="JBT46:JBU46"/>
    <mergeCell ref="JJU46:JJV46"/>
    <mergeCell ref="JKF46:JKG46"/>
    <mergeCell ref="JKQ46:JKR46"/>
    <mergeCell ref="JLB46:JLC46"/>
    <mergeCell ref="JLM46:JLN46"/>
    <mergeCell ref="JLX46:JLY46"/>
    <mergeCell ref="JMI46:JMJ46"/>
    <mergeCell ref="JMT46:JMU46"/>
    <mergeCell ref="JNE46:JNF46"/>
    <mergeCell ref="JFZ46:JGA46"/>
    <mergeCell ref="JGK46:JGL46"/>
    <mergeCell ref="JGV46:JGW46"/>
    <mergeCell ref="JHG46:JHH46"/>
    <mergeCell ref="JHR46:JHS46"/>
    <mergeCell ref="JIC46:JID46"/>
    <mergeCell ref="JIN46:JIO46"/>
    <mergeCell ref="JIY46:JIZ46"/>
    <mergeCell ref="JJJ46:JJK46"/>
    <mergeCell ref="JRK46:JRL46"/>
    <mergeCell ref="JRV46:JRW46"/>
    <mergeCell ref="JSG46:JSH46"/>
    <mergeCell ref="JSR46:JSS46"/>
    <mergeCell ref="JTC46:JTD46"/>
    <mergeCell ref="JTN46:JTO46"/>
    <mergeCell ref="JTY46:JTZ46"/>
    <mergeCell ref="JUJ46:JUK46"/>
    <mergeCell ref="JUU46:JUV46"/>
    <mergeCell ref="JNP46:JNQ46"/>
    <mergeCell ref="JOA46:JOB46"/>
    <mergeCell ref="JOL46:JOM46"/>
    <mergeCell ref="JOW46:JOX46"/>
    <mergeCell ref="JPH46:JPI46"/>
    <mergeCell ref="JPS46:JPT46"/>
    <mergeCell ref="JQD46:JQE46"/>
    <mergeCell ref="JQO46:JQP46"/>
    <mergeCell ref="JQZ46:JRA46"/>
    <mergeCell ref="JZA46:JZB46"/>
    <mergeCell ref="JZL46:JZM46"/>
    <mergeCell ref="JZW46:JZX46"/>
    <mergeCell ref="KAH46:KAI46"/>
    <mergeCell ref="KAS46:KAT46"/>
    <mergeCell ref="KBD46:KBE46"/>
    <mergeCell ref="KBO46:KBP46"/>
    <mergeCell ref="KBZ46:KCA46"/>
    <mergeCell ref="KCK46:KCL46"/>
    <mergeCell ref="JVF46:JVG46"/>
    <mergeCell ref="JVQ46:JVR46"/>
    <mergeCell ref="JWB46:JWC46"/>
    <mergeCell ref="JWM46:JWN46"/>
    <mergeCell ref="JWX46:JWY46"/>
    <mergeCell ref="JXI46:JXJ46"/>
    <mergeCell ref="JXT46:JXU46"/>
    <mergeCell ref="JYE46:JYF46"/>
    <mergeCell ref="JYP46:JYQ46"/>
    <mergeCell ref="KGQ46:KGR46"/>
    <mergeCell ref="KHB46:KHC46"/>
    <mergeCell ref="KHM46:KHN46"/>
    <mergeCell ref="KHX46:KHY46"/>
    <mergeCell ref="KII46:KIJ46"/>
    <mergeCell ref="KIT46:KIU46"/>
    <mergeCell ref="KJE46:KJF46"/>
    <mergeCell ref="KJP46:KJQ46"/>
    <mergeCell ref="KKA46:KKB46"/>
    <mergeCell ref="KCV46:KCW46"/>
    <mergeCell ref="KDG46:KDH46"/>
    <mergeCell ref="KDR46:KDS46"/>
    <mergeCell ref="KEC46:KED46"/>
    <mergeCell ref="KEN46:KEO46"/>
    <mergeCell ref="KEY46:KEZ46"/>
    <mergeCell ref="KFJ46:KFK46"/>
    <mergeCell ref="KFU46:KFV46"/>
    <mergeCell ref="KGF46:KGG46"/>
    <mergeCell ref="KOG46:KOH46"/>
    <mergeCell ref="KOR46:KOS46"/>
    <mergeCell ref="KPC46:KPD46"/>
    <mergeCell ref="KPN46:KPO46"/>
    <mergeCell ref="KPY46:KPZ46"/>
    <mergeCell ref="KQJ46:KQK46"/>
    <mergeCell ref="KQU46:KQV46"/>
    <mergeCell ref="KRF46:KRG46"/>
    <mergeCell ref="KRQ46:KRR46"/>
    <mergeCell ref="KKL46:KKM46"/>
    <mergeCell ref="KKW46:KKX46"/>
    <mergeCell ref="KLH46:KLI46"/>
    <mergeCell ref="KLS46:KLT46"/>
    <mergeCell ref="KMD46:KME46"/>
    <mergeCell ref="KMO46:KMP46"/>
    <mergeCell ref="KMZ46:KNA46"/>
    <mergeCell ref="KNK46:KNL46"/>
    <mergeCell ref="KNV46:KNW46"/>
    <mergeCell ref="KVW46:KVX46"/>
    <mergeCell ref="KWH46:KWI46"/>
    <mergeCell ref="KWS46:KWT46"/>
    <mergeCell ref="KXD46:KXE46"/>
    <mergeCell ref="KXO46:KXP46"/>
    <mergeCell ref="KXZ46:KYA46"/>
    <mergeCell ref="KYK46:KYL46"/>
    <mergeCell ref="KYV46:KYW46"/>
    <mergeCell ref="KZG46:KZH46"/>
    <mergeCell ref="KSB46:KSC46"/>
    <mergeCell ref="KSM46:KSN46"/>
    <mergeCell ref="KSX46:KSY46"/>
    <mergeCell ref="KTI46:KTJ46"/>
    <mergeCell ref="KTT46:KTU46"/>
    <mergeCell ref="KUE46:KUF46"/>
    <mergeCell ref="KUP46:KUQ46"/>
    <mergeCell ref="KVA46:KVB46"/>
    <mergeCell ref="KVL46:KVM46"/>
    <mergeCell ref="LDM46:LDN46"/>
    <mergeCell ref="LDX46:LDY46"/>
    <mergeCell ref="LEI46:LEJ46"/>
    <mergeCell ref="LET46:LEU46"/>
    <mergeCell ref="LFE46:LFF46"/>
    <mergeCell ref="LFP46:LFQ46"/>
    <mergeCell ref="LGA46:LGB46"/>
    <mergeCell ref="LGL46:LGM46"/>
    <mergeCell ref="LGW46:LGX46"/>
    <mergeCell ref="KZR46:KZS46"/>
    <mergeCell ref="LAC46:LAD46"/>
    <mergeCell ref="LAN46:LAO46"/>
    <mergeCell ref="LAY46:LAZ46"/>
    <mergeCell ref="LBJ46:LBK46"/>
    <mergeCell ref="LBU46:LBV46"/>
    <mergeCell ref="LCF46:LCG46"/>
    <mergeCell ref="LCQ46:LCR46"/>
    <mergeCell ref="LDB46:LDC46"/>
    <mergeCell ref="LLC46:LLD46"/>
    <mergeCell ref="LLN46:LLO46"/>
    <mergeCell ref="LLY46:LLZ46"/>
    <mergeCell ref="LMJ46:LMK46"/>
    <mergeCell ref="LMU46:LMV46"/>
    <mergeCell ref="LNF46:LNG46"/>
    <mergeCell ref="LNQ46:LNR46"/>
    <mergeCell ref="LOB46:LOC46"/>
    <mergeCell ref="LOM46:LON46"/>
    <mergeCell ref="LHH46:LHI46"/>
    <mergeCell ref="LHS46:LHT46"/>
    <mergeCell ref="LID46:LIE46"/>
    <mergeCell ref="LIO46:LIP46"/>
    <mergeCell ref="LIZ46:LJA46"/>
    <mergeCell ref="LJK46:LJL46"/>
    <mergeCell ref="LJV46:LJW46"/>
    <mergeCell ref="LKG46:LKH46"/>
    <mergeCell ref="LKR46:LKS46"/>
    <mergeCell ref="LSS46:LST46"/>
    <mergeCell ref="LTD46:LTE46"/>
    <mergeCell ref="LTO46:LTP46"/>
    <mergeCell ref="LTZ46:LUA46"/>
    <mergeCell ref="LUK46:LUL46"/>
    <mergeCell ref="LUV46:LUW46"/>
    <mergeCell ref="LVG46:LVH46"/>
    <mergeCell ref="LVR46:LVS46"/>
    <mergeCell ref="LWC46:LWD46"/>
    <mergeCell ref="LOX46:LOY46"/>
    <mergeCell ref="LPI46:LPJ46"/>
    <mergeCell ref="LPT46:LPU46"/>
    <mergeCell ref="LQE46:LQF46"/>
    <mergeCell ref="LQP46:LQQ46"/>
    <mergeCell ref="LRA46:LRB46"/>
    <mergeCell ref="LRL46:LRM46"/>
    <mergeCell ref="LRW46:LRX46"/>
    <mergeCell ref="LSH46:LSI46"/>
    <mergeCell ref="MAI46:MAJ46"/>
    <mergeCell ref="MAT46:MAU46"/>
    <mergeCell ref="MBE46:MBF46"/>
    <mergeCell ref="MBP46:MBQ46"/>
    <mergeCell ref="MCA46:MCB46"/>
    <mergeCell ref="MCL46:MCM46"/>
    <mergeCell ref="MCW46:MCX46"/>
    <mergeCell ref="MDH46:MDI46"/>
    <mergeCell ref="MDS46:MDT46"/>
    <mergeCell ref="LWN46:LWO46"/>
    <mergeCell ref="LWY46:LWZ46"/>
    <mergeCell ref="LXJ46:LXK46"/>
    <mergeCell ref="LXU46:LXV46"/>
    <mergeCell ref="LYF46:LYG46"/>
    <mergeCell ref="LYQ46:LYR46"/>
    <mergeCell ref="LZB46:LZC46"/>
    <mergeCell ref="LZM46:LZN46"/>
    <mergeCell ref="LZX46:LZY46"/>
    <mergeCell ref="MHY46:MHZ46"/>
    <mergeCell ref="MIJ46:MIK46"/>
    <mergeCell ref="MIU46:MIV46"/>
    <mergeCell ref="MJF46:MJG46"/>
    <mergeCell ref="MJQ46:MJR46"/>
    <mergeCell ref="MKB46:MKC46"/>
    <mergeCell ref="MKM46:MKN46"/>
    <mergeCell ref="MKX46:MKY46"/>
    <mergeCell ref="MLI46:MLJ46"/>
    <mergeCell ref="MED46:MEE46"/>
    <mergeCell ref="MEO46:MEP46"/>
    <mergeCell ref="MEZ46:MFA46"/>
    <mergeCell ref="MFK46:MFL46"/>
    <mergeCell ref="MFV46:MFW46"/>
    <mergeCell ref="MGG46:MGH46"/>
    <mergeCell ref="MGR46:MGS46"/>
    <mergeCell ref="MHC46:MHD46"/>
    <mergeCell ref="MHN46:MHO46"/>
    <mergeCell ref="MPO46:MPP46"/>
    <mergeCell ref="MPZ46:MQA46"/>
    <mergeCell ref="MQK46:MQL46"/>
    <mergeCell ref="MQV46:MQW46"/>
    <mergeCell ref="MRG46:MRH46"/>
    <mergeCell ref="MRR46:MRS46"/>
    <mergeCell ref="MSC46:MSD46"/>
    <mergeCell ref="MSN46:MSO46"/>
    <mergeCell ref="MSY46:MSZ46"/>
    <mergeCell ref="MLT46:MLU46"/>
    <mergeCell ref="MME46:MMF46"/>
    <mergeCell ref="MMP46:MMQ46"/>
    <mergeCell ref="MNA46:MNB46"/>
    <mergeCell ref="MNL46:MNM46"/>
    <mergeCell ref="MNW46:MNX46"/>
    <mergeCell ref="MOH46:MOI46"/>
    <mergeCell ref="MOS46:MOT46"/>
    <mergeCell ref="MPD46:MPE46"/>
    <mergeCell ref="MXE46:MXF46"/>
    <mergeCell ref="MXP46:MXQ46"/>
    <mergeCell ref="MYA46:MYB46"/>
    <mergeCell ref="MYL46:MYM46"/>
    <mergeCell ref="MYW46:MYX46"/>
    <mergeCell ref="MZH46:MZI46"/>
    <mergeCell ref="MZS46:MZT46"/>
    <mergeCell ref="NAD46:NAE46"/>
    <mergeCell ref="NAO46:NAP46"/>
    <mergeCell ref="MTJ46:MTK46"/>
    <mergeCell ref="MTU46:MTV46"/>
    <mergeCell ref="MUF46:MUG46"/>
    <mergeCell ref="MUQ46:MUR46"/>
    <mergeCell ref="MVB46:MVC46"/>
    <mergeCell ref="MVM46:MVN46"/>
    <mergeCell ref="MVX46:MVY46"/>
    <mergeCell ref="MWI46:MWJ46"/>
    <mergeCell ref="MWT46:MWU46"/>
    <mergeCell ref="NEU46:NEV46"/>
    <mergeCell ref="NFF46:NFG46"/>
    <mergeCell ref="NFQ46:NFR46"/>
    <mergeCell ref="NGB46:NGC46"/>
    <mergeCell ref="NGM46:NGN46"/>
    <mergeCell ref="NGX46:NGY46"/>
    <mergeCell ref="NHI46:NHJ46"/>
    <mergeCell ref="NHT46:NHU46"/>
    <mergeCell ref="NIE46:NIF46"/>
    <mergeCell ref="NAZ46:NBA46"/>
    <mergeCell ref="NBK46:NBL46"/>
    <mergeCell ref="NBV46:NBW46"/>
    <mergeCell ref="NCG46:NCH46"/>
    <mergeCell ref="NCR46:NCS46"/>
    <mergeCell ref="NDC46:NDD46"/>
    <mergeCell ref="NDN46:NDO46"/>
    <mergeCell ref="NDY46:NDZ46"/>
    <mergeCell ref="NEJ46:NEK46"/>
    <mergeCell ref="NMK46:NML46"/>
    <mergeCell ref="NMV46:NMW46"/>
    <mergeCell ref="NNG46:NNH46"/>
    <mergeCell ref="NNR46:NNS46"/>
    <mergeCell ref="NOC46:NOD46"/>
    <mergeCell ref="NON46:NOO46"/>
    <mergeCell ref="NOY46:NOZ46"/>
    <mergeCell ref="NPJ46:NPK46"/>
    <mergeCell ref="NPU46:NPV46"/>
    <mergeCell ref="NIP46:NIQ46"/>
    <mergeCell ref="NJA46:NJB46"/>
    <mergeCell ref="NJL46:NJM46"/>
    <mergeCell ref="NJW46:NJX46"/>
    <mergeCell ref="NKH46:NKI46"/>
    <mergeCell ref="NKS46:NKT46"/>
    <mergeCell ref="NLD46:NLE46"/>
    <mergeCell ref="NLO46:NLP46"/>
    <mergeCell ref="NLZ46:NMA46"/>
    <mergeCell ref="NUA46:NUB46"/>
    <mergeCell ref="NUL46:NUM46"/>
    <mergeCell ref="NUW46:NUX46"/>
    <mergeCell ref="NVH46:NVI46"/>
    <mergeCell ref="NVS46:NVT46"/>
    <mergeCell ref="NWD46:NWE46"/>
    <mergeCell ref="NWO46:NWP46"/>
    <mergeCell ref="NWZ46:NXA46"/>
    <mergeCell ref="NXK46:NXL46"/>
    <mergeCell ref="NQF46:NQG46"/>
    <mergeCell ref="NQQ46:NQR46"/>
    <mergeCell ref="NRB46:NRC46"/>
    <mergeCell ref="NRM46:NRN46"/>
    <mergeCell ref="NRX46:NRY46"/>
    <mergeCell ref="NSI46:NSJ46"/>
    <mergeCell ref="NST46:NSU46"/>
    <mergeCell ref="NTE46:NTF46"/>
    <mergeCell ref="NTP46:NTQ46"/>
    <mergeCell ref="OBQ46:OBR46"/>
    <mergeCell ref="OCB46:OCC46"/>
    <mergeCell ref="OCM46:OCN46"/>
    <mergeCell ref="OCX46:OCY46"/>
    <mergeCell ref="ODI46:ODJ46"/>
    <mergeCell ref="ODT46:ODU46"/>
    <mergeCell ref="OEE46:OEF46"/>
    <mergeCell ref="OEP46:OEQ46"/>
    <mergeCell ref="OFA46:OFB46"/>
    <mergeCell ref="NXV46:NXW46"/>
    <mergeCell ref="NYG46:NYH46"/>
    <mergeCell ref="NYR46:NYS46"/>
    <mergeCell ref="NZC46:NZD46"/>
    <mergeCell ref="NZN46:NZO46"/>
    <mergeCell ref="NZY46:NZZ46"/>
    <mergeCell ref="OAJ46:OAK46"/>
    <mergeCell ref="OAU46:OAV46"/>
    <mergeCell ref="OBF46:OBG46"/>
    <mergeCell ref="OJG46:OJH46"/>
    <mergeCell ref="OJR46:OJS46"/>
    <mergeCell ref="OKC46:OKD46"/>
    <mergeCell ref="OKN46:OKO46"/>
    <mergeCell ref="OKY46:OKZ46"/>
    <mergeCell ref="OLJ46:OLK46"/>
    <mergeCell ref="OLU46:OLV46"/>
    <mergeCell ref="OMF46:OMG46"/>
    <mergeCell ref="OMQ46:OMR46"/>
    <mergeCell ref="OFL46:OFM46"/>
    <mergeCell ref="OFW46:OFX46"/>
    <mergeCell ref="OGH46:OGI46"/>
    <mergeCell ref="OGS46:OGT46"/>
    <mergeCell ref="OHD46:OHE46"/>
    <mergeCell ref="OHO46:OHP46"/>
    <mergeCell ref="OHZ46:OIA46"/>
    <mergeCell ref="OIK46:OIL46"/>
    <mergeCell ref="OIV46:OIW46"/>
    <mergeCell ref="OQW46:OQX46"/>
    <mergeCell ref="ORH46:ORI46"/>
    <mergeCell ref="ORS46:ORT46"/>
    <mergeCell ref="OSD46:OSE46"/>
    <mergeCell ref="OSO46:OSP46"/>
    <mergeCell ref="OSZ46:OTA46"/>
    <mergeCell ref="OTK46:OTL46"/>
    <mergeCell ref="OTV46:OTW46"/>
    <mergeCell ref="OUG46:OUH46"/>
    <mergeCell ref="ONB46:ONC46"/>
    <mergeCell ref="ONM46:ONN46"/>
    <mergeCell ref="ONX46:ONY46"/>
    <mergeCell ref="OOI46:OOJ46"/>
    <mergeCell ref="OOT46:OOU46"/>
    <mergeCell ref="OPE46:OPF46"/>
    <mergeCell ref="OPP46:OPQ46"/>
    <mergeCell ref="OQA46:OQB46"/>
    <mergeCell ref="OQL46:OQM46"/>
    <mergeCell ref="OYM46:OYN46"/>
    <mergeCell ref="OYX46:OYY46"/>
    <mergeCell ref="OZI46:OZJ46"/>
    <mergeCell ref="OZT46:OZU46"/>
    <mergeCell ref="PAE46:PAF46"/>
    <mergeCell ref="PAP46:PAQ46"/>
    <mergeCell ref="PBA46:PBB46"/>
    <mergeCell ref="PBL46:PBM46"/>
    <mergeCell ref="PBW46:PBX46"/>
    <mergeCell ref="OUR46:OUS46"/>
    <mergeCell ref="OVC46:OVD46"/>
    <mergeCell ref="OVN46:OVO46"/>
    <mergeCell ref="OVY46:OVZ46"/>
    <mergeCell ref="OWJ46:OWK46"/>
    <mergeCell ref="OWU46:OWV46"/>
    <mergeCell ref="OXF46:OXG46"/>
    <mergeCell ref="OXQ46:OXR46"/>
    <mergeCell ref="OYB46:OYC46"/>
    <mergeCell ref="PGC46:PGD46"/>
    <mergeCell ref="PGN46:PGO46"/>
    <mergeCell ref="PGY46:PGZ46"/>
    <mergeCell ref="PHJ46:PHK46"/>
    <mergeCell ref="PHU46:PHV46"/>
    <mergeCell ref="PIF46:PIG46"/>
    <mergeCell ref="PIQ46:PIR46"/>
    <mergeCell ref="PJB46:PJC46"/>
    <mergeCell ref="PJM46:PJN46"/>
    <mergeCell ref="PCH46:PCI46"/>
    <mergeCell ref="PCS46:PCT46"/>
    <mergeCell ref="PDD46:PDE46"/>
    <mergeCell ref="PDO46:PDP46"/>
    <mergeCell ref="PDZ46:PEA46"/>
    <mergeCell ref="PEK46:PEL46"/>
    <mergeCell ref="PEV46:PEW46"/>
    <mergeCell ref="PFG46:PFH46"/>
    <mergeCell ref="PFR46:PFS46"/>
    <mergeCell ref="PNS46:PNT46"/>
    <mergeCell ref="POD46:POE46"/>
    <mergeCell ref="POO46:POP46"/>
    <mergeCell ref="POZ46:PPA46"/>
    <mergeCell ref="PPK46:PPL46"/>
    <mergeCell ref="PPV46:PPW46"/>
    <mergeCell ref="PQG46:PQH46"/>
    <mergeCell ref="PQR46:PQS46"/>
    <mergeCell ref="PRC46:PRD46"/>
    <mergeCell ref="PJX46:PJY46"/>
    <mergeCell ref="PKI46:PKJ46"/>
    <mergeCell ref="PKT46:PKU46"/>
    <mergeCell ref="PLE46:PLF46"/>
    <mergeCell ref="PLP46:PLQ46"/>
    <mergeCell ref="PMA46:PMB46"/>
    <mergeCell ref="PML46:PMM46"/>
    <mergeCell ref="PMW46:PMX46"/>
    <mergeCell ref="PNH46:PNI46"/>
    <mergeCell ref="PVI46:PVJ46"/>
    <mergeCell ref="PVT46:PVU46"/>
    <mergeCell ref="PWE46:PWF46"/>
    <mergeCell ref="PWP46:PWQ46"/>
    <mergeCell ref="PXA46:PXB46"/>
    <mergeCell ref="PXL46:PXM46"/>
    <mergeCell ref="PXW46:PXX46"/>
    <mergeCell ref="PYH46:PYI46"/>
    <mergeCell ref="PYS46:PYT46"/>
    <mergeCell ref="PRN46:PRO46"/>
    <mergeCell ref="PRY46:PRZ46"/>
    <mergeCell ref="PSJ46:PSK46"/>
    <mergeCell ref="PSU46:PSV46"/>
    <mergeCell ref="PTF46:PTG46"/>
    <mergeCell ref="PTQ46:PTR46"/>
    <mergeCell ref="PUB46:PUC46"/>
    <mergeCell ref="PUM46:PUN46"/>
    <mergeCell ref="PUX46:PUY46"/>
    <mergeCell ref="QCY46:QCZ46"/>
    <mergeCell ref="QDJ46:QDK46"/>
    <mergeCell ref="QDU46:QDV46"/>
    <mergeCell ref="QEF46:QEG46"/>
    <mergeCell ref="QEQ46:QER46"/>
    <mergeCell ref="QFB46:QFC46"/>
    <mergeCell ref="QFM46:QFN46"/>
    <mergeCell ref="QFX46:QFY46"/>
    <mergeCell ref="QGI46:QGJ46"/>
    <mergeCell ref="PZD46:PZE46"/>
    <mergeCell ref="PZO46:PZP46"/>
    <mergeCell ref="PZZ46:QAA46"/>
    <mergeCell ref="QAK46:QAL46"/>
    <mergeCell ref="QAV46:QAW46"/>
    <mergeCell ref="QBG46:QBH46"/>
    <mergeCell ref="QBR46:QBS46"/>
    <mergeCell ref="QCC46:QCD46"/>
    <mergeCell ref="QCN46:QCO46"/>
    <mergeCell ref="QKO46:QKP46"/>
    <mergeCell ref="QKZ46:QLA46"/>
    <mergeCell ref="QLK46:QLL46"/>
    <mergeCell ref="QLV46:QLW46"/>
    <mergeCell ref="QMG46:QMH46"/>
    <mergeCell ref="QMR46:QMS46"/>
    <mergeCell ref="QNC46:QND46"/>
    <mergeCell ref="QNN46:QNO46"/>
    <mergeCell ref="QNY46:QNZ46"/>
    <mergeCell ref="QGT46:QGU46"/>
    <mergeCell ref="QHE46:QHF46"/>
    <mergeCell ref="QHP46:QHQ46"/>
    <mergeCell ref="QIA46:QIB46"/>
    <mergeCell ref="QIL46:QIM46"/>
    <mergeCell ref="QIW46:QIX46"/>
    <mergeCell ref="QJH46:QJI46"/>
    <mergeCell ref="QJS46:QJT46"/>
    <mergeCell ref="QKD46:QKE46"/>
    <mergeCell ref="QSE46:QSF46"/>
    <mergeCell ref="QSP46:QSQ46"/>
    <mergeCell ref="QTA46:QTB46"/>
    <mergeCell ref="QTL46:QTM46"/>
    <mergeCell ref="QTW46:QTX46"/>
    <mergeCell ref="QUH46:QUI46"/>
    <mergeCell ref="QUS46:QUT46"/>
    <mergeCell ref="QVD46:QVE46"/>
    <mergeCell ref="QVO46:QVP46"/>
    <mergeCell ref="QOJ46:QOK46"/>
    <mergeCell ref="QOU46:QOV46"/>
    <mergeCell ref="QPF46:QPG46"/>
    <mergeCell ref="QPQ46:QPR46"/>
    <mergeCell ref="QQB46:QQC46"/>
    <mergeCell ref="QQM46:QQN46"/>
    <mergeCell ref="QQX46:QQY46"/>
    <mergeCell ref="QRI46:QRJ46"/>
    <mergeCell ref="QRT46:QRU46"/>
    <mergeCell ref="QZU46:QZV46"/>
    <mergeCell ref="RAF46:RAG46"/>
    <mergeCell ref="RAQ46:RAR46"/>
    <mergeCell ref="RBB46:RBC46"/>
    <mergeCell ref="RBM46:RBN46"/>
    <mergeCell ref="RBX46:RBY46"/>
    <mergeCell ref="RCI46:RCJ46"/>
    <mergeCell ref="RCT46:RCU46"/>
    <mergeCell ref="RDE46:RDF46"/>
    <mergeCell ref="QVZ46:QWA46"/>
    <mergeCell ref="QWK46:QWL46"/>
    <mergeCell ref="QWV46:QWW46"/>
    <mergeCell ref="QXG46:QXH46"/>
    <mergeCell ref="QXR46:QXS46"/>
    <mergeCell ref="QYC46:QYD46"/>
    <mergeCell ref="QYN46:QYO46"/>
    <mergeCell ref="QYY46:QYZ46"/>
    <mergeCell ref="QZJ46:QZK46"/>
    <mergeCell ref="RHK46:RHL46"/>
    <mergeCell ref="RHV46:RHW46"/>
    <mergeCell ref="RIG46:RIH46"/>
    <mergeCell ref="RIR46:RIS46"/>
    <mergeCell ref="RJC46:RJD46"/>
    <mergeCell ref="RJN46:RJO46"/>
    <mergeCell ref="RJY46:RJZ46"/>
    <mergeCell ref="RKJ46:RKK46"/>
    <mergeCell ref="RKU46:RKV46"/>
    <mergeCell ref="RDP46:RDQ46"/>
    <mergeCell ref="REA46:REB46"/>
    <mergeCell ref="REL46:REM46"/>
    <mergeCell ref="REW46:REX46"/>
    <mergeCell ref="RFH46:RFI46"/>
    <mergeCell ref="RFS46:RFT46"/>
    <mergeCell ref="RGD46:RGE46"/>
    <mergeCell ref="RGO46:RGP46"/>
    <mergeCell ref="RGZ46:RHA46"/>
    <mergeCell ref="RPA46:RPB46"/>
    <mergeCell ref="RPL46:RPM46"/>
    <mergeCell ref="RPW46:RPX46"/>
    <mergeCell ref="RQH46:RQI46"/>
    <mergeCell ref="RQS46:RQT46"/>
    <mergeCell ref="RRD46:RRE46"/>
    <mergeCell ref="RRO46:RRP46"/>
    <mergeCell ref="RRZ46:RSA46"/>
    <mergeCell ref="RSK46:RSL46"/>
    <mergeCell ref="RLF46:RLG46"/>
    <mergeCell ref="RLQ46:RLR46"/>
    <mergeCell ref="RMB46:RMC46"/>
    <mergeCell ref="RMM46:RMN46"/>
    <mergeCell ref="RMX46:RMY46"/>
    <mergeCell ref="RNI46:RNJ46"/>
    <mergeCell ref="RNT46:RNU46"/>
    <mergeCell ref="ROE46:ROF46"/>
    <mergeCell ref="ROP46:ROQ46"/>
    <mergeCell ref="RWQ46:RWR46"/>
    <mergeCell ref="RXB46:RXC46"/>
    <mergeCell ref="RXM46:RXN46"/>
    <mergeCell ref="RXX46:RXY46"/>
    <mergeCell ref="RYI46:RYJ46"/>
    <mergeCell ref="RYT46:RYU46"/>
    <mergeCell ref="RZE46:RZF46"/>
    <mergeCell ref="RZP46:RZQ46"/>
    <mergeCell ref="SAA46:SAB46"/>
    <mergeCell ref="RSV46:RSW46"/>
    <mergeCell ref="RTG46:RTH46"/>
    <mergeCell ref="RTR46:RTS46"/>
    <mergeCell ref="RUC46:RUD46"/>
    <mergeCell ref="RUN46:RUO46"/>
    <mergeCell ref="RUY46:RUZ46"/>
    <mergeCell ref="RVJ46:RVK46"/>
    <mergeCell ref="RVU46:RVV46"/>
    <mergeCell ref="RWF46:RWG46"/>
    <mergeCell ref="SEG46:SEH46"/>
    <mergeCell ref="SER46:SES46"/>
    <mergeCell ref="SFC46:SFD46"/>
    <mergeCell ref="SFN46:SFO46"/>
    <mergeCell ref="SFY46:SFZ46"/>
    <mergeCell ref="SGJ46:SGK46"/>
    <mergeCell ref="SGU46:SGV46"/>
    <mergeCell ref="SHF46:SHG46"/>
    <mergeCell ref="SHQ46:SHR46"/>
    <mergeCell ref="SAL46:SAM46"/>
    <mergeCell ref="SAW46:SAX46"/>
    <mergeCell ref="SBH46:SBI46"/>
    <mergeCell ref="SBS46:SBT46"/>
    <mergeCell ref="SCD46:SCE46"/>
    <mergeCell ref="SCO46:SCP46"/>
    <mergeCell ref="SCZ46:SDA46"/>
    <mergeCell ref="SDK46:SDL46"/>
    <mergeCell ref="SDV46:SDW46"/>
    <mergeCell ref="SLW46:SLX46"/>
    <mergeCell ref="SMH46:SMI46"/>
    <mergeCell ref="SMS46:SMT46"/>
    <mergeCell ref="SND46:SNE46"/>
    <mergeCell ref="SNO46:SNP46"/>
    <mergeCell ref="SNZ46:SOA46"/>
    <mergeCell ref="SOK46:SOL46"/>
    <mergeCell ref="SOV46:SOW46"/>
    <mergeCell ref="SPG46:SPH46"/>
    <mergeCell ref="SIB46:SIC46"/>
    <mergeCell ref="SIM46:SIN46"/>
    <mergeCell ref="SIX46:SIY46"/>
    <mergeCell ref="SJI46:SJJ46"/>
    <mergeCell ref="SJT46:SJU46"/>
    <mergeCell ref="SKE46:SKF46"/>
    <mergeCell ref="SKP46:SKQ46"/>
    <mergeCell ref="SLA46:SLB46"/>
    <mergeCell ref="SLL46:SLM46"/>
    <mergeCell ref="STM46:STN46"/>
    <mergeCell ref="STX46:STY46"/>
    <mergeCell ref="SUI46:SUJ46"/>
    <mergeCell ref="SUT46:SUU46"/>
    <mergeCell ref="SVE46:SVF46"/>
    <mergeCell ref="SVP46:SVQ46"/>
    <mergeCell ref="SWA46:SWB46"/>
    <mergeCell ref="SWL46:SWM46"/>
    <mergeCell ref="SWW46:SWX46"/>
    <mergeCell ref="SPR46:SPS46"/>
    <mergeCell ref="SQC46:SQD46"/>
    <mergeCell ref="SQN46:SQO46"/>
    <mergeCell ref="SQY46:SQZ46"/>
    <mergeCell ref="SRJ46:SRK46"/>
    <mergeCell ref="SRU46:SRV46"/>
    <mergeCell ref="SSF46:SSG46"/>
    <mergeCell ref="SSQ46:SSR46"/>
    <mergeCell ref="STB46:STC46"/>
    <mergeCell ref="TBC46:TBD46"/>
    <mergeCell ref="TBN46:TBO46"/>
    <mergeCell ref="TBY46:TBZ46"/>
    <mergeCell ref="TCJ46:TCK46"/>
    <mergeCell ref="TCU46:TCV46"/>
    <mergeCell ref="TDF46:TDG46"/>
    <mergeCell ref="TDQ46:TDR46"/>
    <mergeCell ref="TEB46:TEC46"/>
    <mergeCell ref="TEM46:TEN46"/>
    <mergeCell ref="SXH46:SXI46"/>
    <mergeCell ref="SXS46:SXT46"/>
    <mergeCell ref="SYD46:SYE46"/>
    <mergeCell ref="SYO46:SYP46"/>
    <mergeCell ref="SYZ46:SZA46"/>
    <mergeCell ref="SZK46:SZL46"/>
    <mergeCell ref="SZV46:SZW46"/>
    <mergeCell ref="TAG46:TAH46"/>
    <mergeCell ref="TAR46:TAS46"/>
    <mergeCell ref="TIS46:TIT46"/>
    <mergeCell ref="TJD46:TJE46"/>
    <mergeCell ref="TJO46:TJP46"/>
    <mergeCell ref="TJZ46:TKA46"/>
    <mergeCell ref="TKK46:TKL46"/>
    <mergeCell ref="TKV46:TKW46"/>
    <mergeCell ref="TLG46:TLH46"/>
    <mergeCell ref="TLR46:TLS46"/>
    <mergeCell ref="TMC46:TMD46"/>
    <mergeCell ref="TEX46:TEY46"/>
    <mergeCell ref="TFI46:TFJ46"/>
    <mergeCell ref="TFT46:TFU46"/>
    <mergeCell ref="TGE46:TGF46"/>
    <mergeCell ref="TGP46:TGQ46"/>
    <mergeCell ref="THA46:THB46"/>
    <mergeCell ref="THL46:THM46"/>
    <mergeCell ref="THW46:THX46"/>
    <mergeCell ref="TIH46:TII46"/>
    <mergeCell ref="TQI46:TQJ46"/>
    <mergeCell ref="TQT46:TQU46"/>
    <mergeCell ref="TRE46:TRF46"/>
    <mergeCell ref="TRP46:TRQ46"/>
    <mergeCell ref="TSA46:TSB46"/>
    <mergeCell ref="TSL46:TSM46"/>
    <mergeCell ref="TSW46:TSX46"/>
    <mergeCell ref="TTH46:TTI46"/>
    <mergeCell ref="TTS46:TTT46"/>
    <mergeCell ref="TMN46:TMO46"/>
    <mergeCell ref="TMY46:TMZ46"/>
    <mergeCell ref="TNJ46:TNK46"/>
    <mergeCell ref="TNU46:TNV46"/>
    <mergeCell ref="TOF46:TOG46"/>
    <mergeCell ref="TOQ46:TOR46"/>
    <mergeCell ref="TPB46:TPC46"/>
    <mergeCell ref="TPM46:TPN46"/>
    <mergeCell ref="TPX46:TPY46"/>
    <mergeCell ref="TXY46:TXZ46"/>
    <mergeCell ref="TYJ46:TYK46"/>
    <mergeCell ref="TYU46:TYV46"/>
    <mergeCell ref="TZF46:TZG46"/>
    <mergeCell ref="TZQ46:TZR46"/>
    <mergeCell ref="UAB46:UAC46"/>
    <mergeCell ref="UAM46:UAN46"/>
    <mergeCell ref="UAX46:UAY46"/>
    <mergeCell ref="UBI46:UBJ46"/>
    <mergeCell ref="TUD46:TUE46"/>
    <mergeCell ref="TUO46:TUP46"/>
    <mergeCell ref="TUZ46:TVA46"/>
    <mergeCell ref="TVK46:TVL46"/>
    <mergeCell ref="TVV46:TVW46"/>
    <mergeCell ref="TWG46:TWH46"/>
    <mergeCell ref="TWR46:TWS46"/>
    <mergeCell ref="TXC46:TXD46"/>
    <mergeCell ref="TXN46:TXO46"/>
    <mergeCell ref="UFO46:UFP46"/>
    <mergeCell ref="UFZ46:UGA46"/>
    <mergeCell ref="UGK46:UGL46"/>
    <mergeCell ref="UGV46:UGW46"/>
    <mergeCell ref="UHG46:UHH46"/>
    <mergeCell ref="UHR46:UHS46"/>
    <mergeCell ref="UIC46:UID46"/>
    <mergeCell ref="UIN46:UIO46"/>
    <mergeCell ref="UIY46:UIZ46"/>
    <mergeCell ref="UBT46:UBU46"/>
    <mergeCell ref="UCE46:UCF46"/>
    <mergeCell ref="UCP46:UCQ46"/>
    <mergeCell ref="UDA46:UDB46"/>
    <mergeCell ref="UDL46:UDM46"/>
    <mergeCell ref="UDW46:UDX46"/>
    <mergeCell ref="UEH46:UEI46"/>
    <mergeCell ref="UES46:UET46"/>
    <mergeCell ref="UFD46:UFE46"/>
    <mergeCell ref="UNE46:UNF46"/>
    <mergeCell ref="UNP46:UNQ46"/>
    <mergeCell ref="UOA46:UOB46"/>
    <mergeCell ref="UOL46:UOM46"/>
    <mergeCell ref="UOW46:UOX46"/>
    <mergeCell ref="UPH46:UPI46"/>
    <mergeCell ref="UPS46:UPT46"/>
    <mergeCell ref="UQD46:UQE46"/>
    <mergeCell ref="UQO46:UQP46"/>
    <mergeCell ref="UJJ46:UJK46"/>
    <mergeCell ref="UJU46:UJV46"/>
    <mergeCell ref="UKF46:UKG46"/>
    <mergeCell ref="UKQ46:UKR46"/>
    <mergeCell ref="ULB46:ULC46"/>
    <mergeCell ref="ULM46:ULN46"/>
    <mergeCell ref="ULX46:ULY46"/>
    <mergeCell ref="UMI46:UMJ46"/>
    <mergeCell ref="UMT46:UMU46"/>
    <mergeCell ref="UUU46:UUV46"/>
    <mergeCell ref="UVF46:UVG46"/>
    <mergeCell ref="UVQ46:UVR46"/>
    <mergeCell ref="UWB46:UWC46"/>
    <mergeCell ref="UWM46:UWN46"/>
    <mergeCell ref="UWX46:UWY46"/>
    <mergeCell ref="UXI46:UXJ46"/>
    <mergeCell ref="UXT46:UXU46"/>
    <mergeCell ref="UYE46:UYF46"/>
    <mergeCell ref="UQZ46:URA46"/>
    <mergeCell ref="URK46:URL46"/>
    <mergeCell ref="URV46:URW46"/>
    <mergeCell ref="USG46:USH46"/>
    <mergeCell ref="USR46:USS46"/>
    <mergeCell ref="UTC46:UTD46"/>
    <mergeCell ref="UTN46:UTO46"/>
    <mergeCell ref="UTY46:UTZ46"/>
    <mergeCell ref="UUJ46:UUK46"/>
    <mergeCell ref="VCK46:VCL46"/>
    <mergeCell ref="VCV46:VCW46"/>
    <mergeCell ref="VDG46:VDH46"/>
    <mergeCell ref="VDR46:VDS46"/>
    <mergeCell ref="VEC46:VED46"/>
    <mergeCell ref="VEN46:VEO46"/>
    <mergeCell ref="VEY46:VEZ46"/>
    <mergeCell ref="VFJ46:VFK46"/>
    <mergeCell ref="VFU46:VFV46"/>
    <mergeCell ref="UYP46:UYQ46"/>
    <mergeCell ref="UZA46:UZB46"/>
    <mergeCell ref="UZL46:UZM46"/>
    <mergeCell ref="UZW46:UZX46"/>
    <mergeCell ref="VAH46:VAI46"/>
    <mergeCell ref="VAS46:VAT46"/>
    <mergeCell ref="VBD46:VBE46"/>
    <mergeCell ref="VBO46:VBP46"/>
    <mergeCell ref="VBZ46:VCA46"/>
    <mergeCell ref="VKA46:VKB46"/>
    <mergeCell ref="VKL46:VKM46"/>
    <mergeCell ref="VKW46:VKX46"/>
    <mergeCell ref="VLH46:VLI46"/>
    <mergeCell ref="VLS46:VLT46"/>
    <mergeCell ref="VMD46:VME46"/>
    <mergeCell ref="VMO46:VMP46"/>
    <mergeCell ref="VMZ46:VNA46"/>
    <mergeCell ref="VNK46:VNL46"/>
    <mergeCell ref="VGF46:VGG46"/>
    <mergeCell ref="VGQ46:VGR46"/>
    <mergeCell ref="VHB46:VHC46"/>
    <mergeCell ref="VHM46:VHN46"/>
    <mergeCell ref="VHX46:VHY46"/>
    <mergeCell ref="VII46:VIJ46"/>
    <mergeCell ref="VIT46:VIU46"/>
    <mergeCell ref="VJE46:VJF46"/>
    <mergeCell ref="VJP46:VJQ46"/>
    <mergeCell ref="VRQ46:VRR46"/>
    <mergeCell ref="VSB46:VSC46"/>
    <mergeCell ref="VSM46:VSN46"/>
    <mergeCell ref="VSX46:VSY46"/>
    <mergeCell ref="VTI46:VTJ46"/>
    <mergeCell ref="VTT46:VTU46"/>
    <mergeCell ref="VUE46:VUF46"/>
    <mergeCell ref="VUP46:VUQ46"/>
    <mergeCell ref="VVA46:VVB46"/>
    <mergeCell ref="VNV46:VNW46"/>
    <mergeCell ref="VOG46:VOH46"/>
    <mergeCell ref="VOR46:VOS46"/>
    <mergeCell ref="VPC46:VPD46"/>
    <mergeCell ref="VPN46:VPO46"/>
    <mergeCell ref="VPY46:VPZ46"/>
    <mergeCell ref="VQJ46:VQK46"/>
    <mergeCell ref="VQU46:VQV46"/>
    <mergeCell ref="VRF46:VRG46"/>
    <mergeCell ref="VZG46:VZH46"/>
    <mergeCell ref="VZR46:VZS46"/>
    <mergeCell ref="WAC46:WAD46"/>
    <mergeCell ref="WAN46:WAO46"/>
    <mergeCell ref="WAY46:WAZ46"/>
    <mergeCell ref="WBJ46:WBK46"/>
    <mergeCell ref="WBU46:WBV46"/>
    <mergeCell ref="WCF46:WCG46"/>
    <mergeCell ref="WCQ46:WCR46"/>
    <mergeCell ref="VVL46:VVM46"/>
    <mergeCell ref="VVW46:VVX46"/>
    <mergeCell ref="VWH46:VWI46"/>
    <mergeCell ref="VWS46:VWT46"/>
    <mergeCell ref="VXD46:VXE46"/>
    <mergeCell ref="VXO46:VXP46"/>
    <mergeCell ref="VXZ46:VYA46"/>
    <mergeCell ref="VYK46:VYL46"/>
    <mergeCell ref="VYV46:VYW46"/>
    <mergeCell ref="WGW46:WGX46"/>
    <mergeCell ref="WHH46:WHI46"/>
    <mergeCell ref="WHS46:WHT46"/>
    <mergeCell ref="WID46:WIE46"/>
    <mergeCell ref="WIO46:WIP46"/>
    <mergeCell ref="WIZ46:WJA46"/>
    <mergeCell ref="WJK46:WJL46"/>
    <mergeCell ref="WJV46:WJW46"/>
    <mergeCell ref="WKG46:WKH46"/>
    <mergeCell ref="WDB46:WDC46"/>
    <mergeCell ref="WDM46:WDN46"/>
    <mergeCell ref="WDX46:WDY46"/>
    <mergeCell ref="WEI46:WEJ46"/>
    <mergeCell ref="WET46:WEU46"/>
    <mergeCell ref="WFE46:WFF46"/>
    <mergeCell ref="WFP46:WFQ46"/>
    <mergeCell ref="WGA46:WGB46"/>
    <mergeCell ref="WGL46:WGM46"/>
    <mergeCell ref="WVR46:WVS46"/>
    <mergeCell ref="WOM46:WON46"/>
    <mergeCell ref="WOX46:WOY46"/>
    <mergeCell ref="WPI46:WPJ46"/>
    <mergeCell ref="WPT46:WPU46"/>
    <mergeCell ref="WQE46:WQF46"/>
    <mergeCell ref="WQP46:WQQ46"/>
    <mergeCell ref="WRA46:WRB46"/>
    <mergeCell ref="WRL46:WRM46"/>
    <mergeCell ref="WRW46:WRX46"/>
    <mergeCell ref="WKR46:WKS46"/>
    <mergeCell ref="WLC46:WLD46"/>
    <mergeCell ref="WLN46:WLO46"/>
    <mergeCell ref="WLY46:WLZ46"/>
    <mergeCell ref="WMJ46:WMK46"/>
    <mergeCell ref="WMU46:WMV46"/>
    <mergeCell ref="WNF46:WNG46"/>
    <mergeCell ref="WNQ46:WNR46"/>
    <mergeCell ref="WOB46:WOC46"/>
    <mergeCell ref="P30:Q30"/>
    <mergeCell ref="J7:K7"/>
    <mergeCell ref="XDS46:XDT46"/>
    <mergeCell ref="XED46:XEE46"/>
    <mergeCell ref="XEO46:XEP46"/>
    <mergeCell ref="XEZ46:XFA46"/>
    <mergeCell ref="WZX46:WZY46"/>
    <mergeCell ref="XAI46:XAJ46"/>
    <mergeCell ref="XAT46:XAU46"/>
    <mergeCell ref="XBE46:XBF46"/>
    <mergeCell ref="XBP46:XBQ46"/>
    <mergeCell ref="XCA46:XCB46"/>
    <mergeCell ref="XCL46:XCM46"/>
    <mergeCell ref="XCW46:XCX46"/>
    <mergeCell ref="XDH46:XDI46"/>
    <mergeCell ref="WWC46:WWD46"/>
    <mergeCell ref="WWN46:WWO46"/>
    <mergeCell ref="WWY46:WWZ46"/>
    <mergeCell ref="WXJ46:WXK46"/>
    <mergeCell ref="WXU46:WXV46"/>
    <mergeCell ref="WYF46:WYG46"/>
    <mergeCell ref="WYQ46:WYR46"/>
    <mergeCell ref="WZB46:WZC46"/>
    <mergeCell ref="WZM46:WZN46"/>
    <mergeCell ref="WSH46:WSI46"/>
    <mergeCell ref="WSS46:WST46"/>
    <mergeCell ref="WTD46:WTE46"/>
    <mergeCell ref="WTO46:WTP46"/>
    <mergeCell ref="WTZ46:WUA46"/>
    <mergeCell ref="WUK46:WUL46"/>
    <mergeCell ref="WUV46:WUW46"/>
    <mergeCell ref="WVG46:WVH46"/>
  </mergeCells>
  <printOptions horizontalCentered="1"/>
  <pageMargins left="0.6" right="0.2" top="0.5" bottom="0.25" header="0.5" footer="0.5"/>
  <pageSetup paperSize="9" scale="92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64"/>
  <sheetViews>
    <sheetView view="pageBreakPreview" zoomScaleNormal="100" zoomScaleSheetLayoutView="100" workbookViewId="0">
      <selection activeCell="Y11" sqref="Y11"/>
    </sheetView>
  </sheetViews>
  <sheetFormatPr defaultColWidth="9.140625" defaultRowHeight="15" x14ac:dyDescent="0.25"/>
  <cols>
    <col min="1" max="1" width="10.7109375" style="1" customWidth="1"/>
    <col min="2" max="3" width="7.7109375" style="142" customWidth="1"/>
    <col min="4" max="4" width="10.7109375" style="158" customWidth="1"/>
    <col min="5" max="5" width="7.7109375" style="142" customWidth="1"/>
    <col min="6" max="6" width="10.7109375" style="158" customWidth="1"/>
    <col min="7" max="7" width="7.7109375" style="163" customWidth="1"/>
    <col min="8" max="8" width="7.7109375" style="142" customWidth="1"/>
    <col min="9" max="9" width="10.7109375" style="158" customWidth="1"/>
    <col min="10" max="10" width="7.7109375" style="142" customWidth="1"/>
    <col min="11" max="11" width="10.7109375" style="158" customWidth="1"/>
    <col min="12" max="13" width="7.7109375" style="142" customWidth="1"/>
    <col min="14" max="14" width="10.7109375" style="142" customWidth="1"/>
    <col min="15" max="15" width="7.7109375" style="142" customWidth="1"/>
    <col min="16" max="16" width="8.5703125" style="142" bestFit="1" customWidth="1"/>
    <col min="17" max="252" width="9.140625" style="1"/>
    <col min="253" max="253" width="6.85546875" style="1" customWidth="1"/>
    <col min="254" max="254" width="11.140625" style="1" customWidth="1"/>
    <col min="255" max="255" width="8.42578125" style="1" bestFit="1" customWidth="1"/>
    <col min="256" max="256" width="12.5703125" style="1" customWidth="1"/>
    <col min="257" max="257" width="9.85546875" style="1" bestFit="1" customWidth="1"/>
    <col min="258" max="258" width="12.5703125" style="1" customWidth="1"/>
    <col min="259" max="259" width="11.42578125" style="1" bestFit="1" customWidth="1"/>
    <col min="260" max="260" width="8.42578125" style="1" bestFit="1" customWidth="1"/>
    <col min="261" max="261" width="12.5703125" style="1" customWidth="1"/>
    <col min="262" max="262" width="8.42578125" style="1" bestFit="1" customWidth="1"/>
    <col min="263" max="263" width="12.5703125" style="1" customWidth="1"/>
    <col min="264" max="266" width="12.140625" style="1" customWidth="1"/>
    <col min="267" max="508" width="9.140625" style="1"/>
    <col min="509" max="509" width="6.85546875" style="1" customWidth="1"/>
    <col min="510" max="510" width="11.140625" style="1" customWidth="1"/>
    <col min="511" max="511" width="8.42578125" style="1" bestFit="1" customWidth="1"/>
    <col min="512" max="512" width="12.5703125" style="1" customWidth="1"/>
    <col min="513" max="513" width="9.85546875" style="1" bestFit="1" customWidth="1"/>
    <col min="514" max="514" width="12.5703125" style="1" customWidth="1"/>
    <col min="515" max="515" width="11.42578125" style="1" bestFit="1" customWidth="1"/>
    <col min="516" max="516" width="8.42578125" style="1" bestFit="1" customWidth="1"/>
    <col min="517" max="517" width="12.5703125" style="1" customWidth="1"/>
    <col min="518" max="518" width="8.42578125" style="1" bestFit="1" customWidth="1"/>
    <col min="519" max="519" width="12.5703125" style="1" customWidth="1"/>
    <col min="520" max="522" width="12.140625" style="1" customWidth="1"/>
    <col min="523" max="764" width="9.140625" style="1"/>
    <col min="765" max="765" width="6.85546875" style="1" customWidth="1"/>
    <col min="766" max="766" width="11.140625" style="1" customWidth="1"/>
    <col min="767" max="767" width="8.42578125" style="1" bestFit="1" customWidth="1"/>
    <col min="768" max="768" width="12.5703125" style="1" customWidth="1"/>
    <col min="769" max="769" width="9.85546875" style="1" bestFit="1" customWidth="1"/>
    <col min="770" max="770" width="12.5703125" style="1" customWidth="1"/>
    <col min="771" max="771" width="11.42578125" style="1" bestFit="1" customWidth="1"/>
    <col min="772" max="772" width="8.42578125" style="1" bestFit="1" customWidth="1"/>
    <col min="773" max="773" width="12.5703125" style="1" customWidth="1"/>
    <col min="774" max="774" width="8.42578125" style="1" bestFit="1" customWidth="1"/>
    <col min="775" max="775" width="12.5703125" style="1" customWidth="1"/>
    <col min="776" max="778" width="12.140625" style="1" customWidth="1"/>
    <col min="779" max="1020" width="9.140625" style="1"/>
    <col min="1021" max="1021" width="6.85546875" style="1" customWidth="1"/>
    <col min="1022" max="1022" width="11.140625" style="1" customWidth="1"/>
    <col min="1023" max="1023" width="8.42578125" style="1" bestFit="1" customWidth="1"/>
    <col min="1024" max="1024" width="12.5703125" style="1" customWidth="1"/>
    <col min="1025" max="1025" width="9.85546875" style="1" bestFit="1" customWidth="1"/>
    <col min="1026" max="1026" width="12.5703125" style="1" customWidth="1"/>
    <col min="1027" max="1027" width="11.42578125" style="1" bestFit="1" customWidth="1"/>
    <col min="1028" max="1028" width="8.42578125" style="1" bestFit="1" customWidth="1"/>
    <col min="1029" max="1029" width="12.5703125" style="1" customWidth="1"/>
    <col min="1030" max="1030" width="8.42578125" style="1" bestFit="1" customWidth="1"/>
    <col min="1031" max="1031" width="12.5703125" style="1" customWidth="1"/>
    <col min="1032" max="1034" width="12.140625" style="1" customWidth="1"/>
    <col min="1035" max="1276" width="9.140625" style="1"/>
    <col min="1277" max="1277" width="6.85546875" style="1" customWidth="1"/>
    <col min="1278" max="1278" width="11.140625" style="1" customWidth="1"/>
    <col min="1279" max="1279" width="8.42578125" style="1" bestFit="1" customWidth="1"/>
    <col min="1280" max="1280" width="12.5703125" style="1" customWidth="1"/>
    <col min="1281" max="1281" width="9.85546875" style="1" bestFit="1" customWidth="1"/>
    <col min="1282" max="1282" width="12.5703125" style="1" customWidth="1"/>
    <col min="1283" max="1283" width="11.42578125" style="1" bestFit="1" customWidth="1"/>
    <col min="1284" max="1284" width="8.42578125" style="1" bestFit="1" customWidth="1"/>
    <col min="1285" max="1285" width="12.5703125" style="1" customWidth="1"/>
    <col min="1286" max="1286" width="8.42578125" style="1" bestFit="1" customWidth="1"/>
    <col min="1287" max="1287" width="12.5703125" style="1" customWidth="1"/>
    <col min="1288" max="1290" width="12.140625" style="1" customWidth="1"/>
    <col min="1291" max="1532" width="9.140625" style="1"/>
    <col min="1533" max="1533" width="6.85546875" style="1" customWidth="1"/>
    <col min="1534" max="1534" width="11.140625" style="1" customWidth="1"/>
    <col min="1535" max="1535" width="8.42578125" style="1" bestFit="1" customWidth="1"/>
    <col min="1536" max="1536" width="12.5703125" style="1" customWidth="1"/>
    <col min="1537" max="1537" width="9.85546875" style="1" bestFit="1" customWidth="1"/>
    <col min="1538" max="1538" width="12.5703125" style="1" customWidth="1"/>
    <col min="1539" max="1539" width="11.42578125" style="1" bestFit="1" customWidth="1"/>
    <col min="1540" max="1540" width="8.42578125" style="1" bestFit="1" customWidth="1"/>
    <col min="1541" max="1541" width="12.5703125" style="1" customWidth="1"/>
    <col min="1542" max="1542" width="8.42578125" style="1" bestFit="1" customWidth="1"/>
    <col min="1543" max="1543" width="12.5703125" style="1" customWidth="1"/>
    <col min="1544" max="1546" width="12.140625" style="1" customWidth="1"/>
    <col min="1547" max="1788" width="9.140625" style="1"/>
    <col min="1789" max="1789" width="6.85546875" style="1" customWidth="1"/>
    <col min="1790" max="1790" width="11.140625" style="1" customWidth="1"/>
    <col min="1791" max="1791" width="8.42578125" style="1" bestFit="1" customWidth="1"/>
    <col min="1792" max="1792" width="12.5703125" style="1" customWidth="1"/>
    <col min="1793" max="1793" width="9.85546875" style="1" bestFit="1" customWidth="1"/>
    <col min="1794" max="1794" width="12.5703125" style="1" customWidth="1"/>
    <col min="1795" max="1795" width="11.42578125" style="1" bestFit="1" customWidth="1"/>
    <col min="1796" max="1796" width="8.42578125" style="1" bestFit="1" customWidth="1"/>
    <col min="1797" max="1797" width="12.5703125" style="1" customWidth="1"/>
    <col min="1798" max="1798" width="8.42578125" style="1" bestFit="1" customWidth="1"/>
    <col min="1799" max="1799" width="12.5703125" style="1" customWidth="1"/>
    <col min="1800" max="1802" width="12.140625" style="1" customWidth="1"/>
    <col min="1803" max="2044" width="9.140625" style="1"/>
    <col min="2045" max="2045" width="6.85546875" style="1" customWidth="1"/>
    <col min="2046" max="2046" width="11.140625" style="1" customWidth="1"/>
    <col min="2047" max="2047" width="8.42578125" style="1" bestFit="1" customWidth="1"/>
    <col min="2048" max="2048" width="12.5703125" style="1" customWidth="1"/>
    <col min="2049" max="2049" width="9.85546875" style="1" bestFit="1" customWidth="1"/>
    <col min="2050" max="2050" width="12.5703125" style="1" customWidth="1"/>
    <col min="2051" max="2051" width="11.42578125" style="1" bestFit="1" customWidth="1"/>
    <col min="2052" max="2052" width="8.42578125" style="1" bestFit="1" customWidth="1"/>
    <col min="2053" max="2053" width="12.5703125" style="1" customWidth="1"/>
    <col min="2054" max="2054" width="8.42578125" style="1" bestFit="1" customWidth="1"/>
    <col min="2055" max="2055" width="12.5703125" style="1" customWidth="1"/>
    <col min="2056" max="2058" width="12.140625" style="1" customWidth="1"/>
    <col min="2059" max="2300" width="9.140625" style="1"/>
    <col min="2301" max="2301" width="6.85546875" style="1" customWidth="1"/>
    <col min="2302" max="2302" width="11.140625" style="1" customWidth="1"/>
    <col min="2303" max="2303" width="8.42578125" style="1" bestFit="1" customWidth="1"/>
    <col min="2304" max="2304" width="12.5703125" style="1" customWidth="1"/>
    <col min="2305" max="2305" width="9.85546875" style="1" bestFit="1" customWidth="1"/>
    <col min="2306" max="2306" width="12.5703125" style="1" customWidth="1"/>
    <col min="2307" max="2307" width="11.42578125" style="1" bestFit="1" customWidth="1"/>
    <col min="2308" max="2308" width="8.42578125" style="1" bestFit="1" customWidth="1"/>
    <col min="2309" max="2309" width="12.5703125" style="1" customWidth="1"/>
    <col min="2310" max="2310" width="8.42578125" style="1" bestFit="1" customWidth="1"/>
    <col min="2311" max="2311" width="12.5703125" style="1" customWidth="1"/>
    <col min="2312" max="2314" width="12.140625" style="1" customWidth="1"/>
    <col min="2315" max="2556" width="9.140625" style="1"/>
    <col min="2557" max="2557" width="6.85546875" style="1" customWidth="1"/>
    <col min="2558" max="2558" width="11.140625" style="1" customWidth="1"/>
    <col min="2559" max="2559" width="8.42578125" style="1" bestFit="1" customWidth="1"/>
    <col min="2560" max="2560" width="12.5703125" style="1" customWidth="1"/>
    <col min="2561" max="2561" width="9.85546875" style="1" bestFit="1" customWidth="1"/>
    <col min="2562" max="2562" width="12.5703125" style="1" customWidth="1"/>
    <col min="2563" max="2563" width="11.42578125" style="1" bestFit="1" customWidth="1"/>
    <col min="2564" max="2564" width="8.42578125" style="1" bestFit="1" customWidth="1"/>
    <col min="2565" max="2565" width="12.5703125" style="1" customWidth="1"/>
    <col min="2566" max="2566" width="8.42578125" style="1" bestFit="1" customWidth="1"/>
    <col min="2567" max="2567" width="12.5703125" style="1" customWidth="1"/>
    <col min="2568" max="2570" width="12.140625" style="1" customWidth="1"/>
    <col min="2571" max="2812" width="9.140625" style="1"/>
    <col min="2813" max="2813" width="6.85546875" style="1" customWidth="1"/>
    <col min="2814" max="2814" width="11.140625" style="1" customWidth="1"/>
    <col min="2815" max="2815" width="8.42578125" style="1" bestFit="1" customWidth="1"/>
    <col min="2816" max="2816" width="12.5703125" style="1" customWidth="1"/>
    <col min="2817" max="2817" width="9.85546875" style="1" bestFit="1" customWidth="1"/>
    <col min="2818" max="2818" width="12.5703125" style="1" customWidth="1"/>
    <col min="2819" max="2819" width="11.42578125" style="1" bestFit="1" customWidth="1"/>
    <col min="2820" max="2820" width="8.42578125" style="1" bestFit="1" customWidth="1"/>
    <col min="2821" max="2821" width="12.5703125" style="1" customWidth="1"/>
    <col min="2822" max="2822" width="8.42578125" style="1" bestFit="1" customWidth="1"/>
    <col min="2823" max="2823" width="12.5703125" style="1" customWidth="1"/>
    <col min="2824" max="2826" width="12.140625" style="1" customWidth="1"/>
    <col min="2827" max="3068" width="9.140625" style="1"/>
    <col min="3069" max="3069" width="6.85546875" style="1" customWidth="1"/>
    <col min="3070" max="3070" width="11.140625" style="1" customWidth="1"/>
    <col min="3071" max="3071" width="8.42578125" style="1" bestFit="1" customWidth="1"/>
    <col min="3072" max="3072" width="12.5703125" style="1" customWidth="1"/>
    <col min="3073" max="3073" width="9.85546875" style="1" bestFit="1" customWidth="1"/>
    <col min="3074" max="3074" width="12.5703125" style="1" customWidth="1"/>
    <col min="3075" max="3075" width="11.42578125" style="1" bestFit="1" customWidth="1"/>
    <col min="3076" max="3076" width="8.42578125" style="1" bestFit="1" customWidth="1"/>
    <col min="3077" max="3077" width="12.5703125" style="1" customWidth="1"/>
    <col min="3078" max="3078" width="8.42578125" style="1" bestFit="1" customWidth="1"/>
    <col min="3079" max="3079" width="12.5703125" style="1" customWidth="1"/>
    <col min="3080" max="3082" width="12.140625" style="1" customWidth="1"/>
    <col min="3083" max="3324" width="9.140625" style="1"/>
    <col min="3325" max="3325" width="6.85546875" style="1" customWidth="1"/>
    <col min="3326" max="3326" width="11.140625" style="1" customWidth="1"/>
    <col min="3327" max="3327" width="8.42578125" style="1" bestFit="1" customWidth="1"/>
    <col min="3328" max="3328" width="12.5703125" style="1" customWidth="1"/>
    <col min="3329" max="3329" width="9.85546875" style="1" bestFit="1" customWidth="1"/>
    <col min="3330" max="3330" width="12.5703125" style="1" customWidth="1"/>
    <col min="3331" max="3331" width="11.42578125" style="1" bestFit="1" customWidth="1"/>
    <col min="3332" max="3332" width="8.42578125" style="1" bestFit="1" customWidth="1"/>
    <col min="3333" max="3333" width="12.5703125" style="1" customWidth="1"/>
    <col min="3334" max="3334" width="8.42578125" style="1" bestFit="1" customWidth="1"/>
    <col min="3335" max="3335" width="12.5703125" style="1" customWidth="1"/>
    <col min="3336" max="3338" width="12.140625" style="1" customWidth="1"/>
    <col min="3339" max="3580" width="9.140625" style="1"/>
    <col min="3581" max="3581" width="6.85546875" style="1" customWidth="1"/>
    <col min="3582" max="3582" width="11.140625" style="1" customWidth="1"/>
    <col min="3583" max="3583" width="8.42578125" style="1" bestFit="1" customWidth="1"/>
    <col min="3584" max="3584" width="12.5703125" style="1" customWidth="1"/>
    <col min="3585" max="3585" width="9.85546875" style="1" bestFit="1" customWidth="1"/>
    <col min="3586" max="3586" width="12.5703125" style="1" customWidth="1"/>
    <col min="3587" max="3587" width="11.42578125" style="1" bestFit="1" customWidth="1"/>
    <col min="3588" max="3588" width="8.42578125" style="1" bestFit="1" customWidth="1"/>
    <col min="3589" max="3589" width="12.5703125" style="1" customWidth="1"/>
    <col min="3590" max="3590" width="8.42578125" style="1" bestFit="1" customWidth="1"/>
    <col min="3591" max="3591" width="12.5703125" style="1" customWidth="1"/>
    <col min="3592" max="3594" width="12.140625" style="1" customWidth="1"/>
    <col min="3595" max="3836" width="9.140625" style="1"/>
    <col min="3837" max="3837" width="6.85546875" style="1" customWidth="1"/>
    <col min="3838" max="3838" width="11.140625" style="1" customWidth="1"/>
    <col min="3839" max="3839" width="8.42578125" style="1" bestFit="1" customWidth="1"/>
    <col min="3840" max="3840" width="12.5703125" style="1" customWidth="1"/>
    <col min="3841" max="3841" width="9.85546875" style="1" bestFit="1" customWidth="1"/>
    <col min="3842" max="3842" width="12.5703125" style="1" customWidth="1"/>
    <col min="3843" max="3843" width="11.42578125" style="1" bestFit="1" customWidth="1"/>
    <col min="3844" max="3844" width="8.42578125" style="1" bestFit="1" customWidth="1"/>
    <col min="3845" max="3845" width="12.5703125" style="1" customWidth="1"/>
    <col min="3846" max="3846" width="8.42578125" style="1" bestFit="1" customWidth="1"/>
    <col min="3847" max="3847" width="12.5703125" style="1" customWidth="1"/>
    <col min="3848" max="3850" width="12.140625" style="1" customWidth="1"/>
    <col min="3851" max="4092" width="9.140625" style="1"/>
    <col min="4093" max="4093" width="6.85546875" style="1" customWidth="1"/>
    <col min="4094" max="4094" width="11.140625" style="1" customWidth="1"/>
    <col min="4095" max="4095" width="8.42578125" style="1" bestFit="1" customWidth="1"/>
    <col min="4096" max="4096" width="12.5703125" style="1" customWidth="1"/>
    <col min="4097" max="4097" width="9.85546875" style="1" bestFit="1" customWidth="1"/>
    <col min="4098" max="4098" width="12.5703125" style="1" customWidth="1"/>
    <col min="4099" max="4099" width="11.42578125" style="1" bestFit="1" customWidth="1"/>
    <col min="4100" max="4100" width="8.42578125" style="1" bestFit="1" customWidth="1"/>
    <col min="4101" max="4101" width="12.5703125" style="1" customWidth="1"/>
    <col min="4102" max="4102" width="8.42578125" style="1" bestFit="1" customWidth="1"/>
    <col min="4103" max="4103" width="12.5703125" style="1" customWidth="1"/>
    <col min="4104" max="4106" width="12.140625" style="1" customWidth="1"/>
    <col min="4107" max="4348" width="9.140625" style="1"/>
    <col min="4349" max="4349" width="6.85546875" style="1" customWidth="1"/>
    <col min="4350" max="4350" width="11.140625" style="1" customWidth="1"/>
    <col min="4351" max="4351" width="8.42578125" style="1" bestFit="1" customWidth="1"/>
    <col min="4352" max="4352" width="12.5703125" style="1" customWidth="1"/>
    <col min="4353" max="4353" width="9.85546875" style="1" bestFit="1" customWidth="1"/>
    <col min="4354" max="4354" width="12.5703125" style="1" customWidth="1"/>
    <col min="4355" max="4355" width="11.42578125" style="1" bestFit="1" customWidth="1"/>
    <col min="4356" max="4356" width="8.42578125" style="1" bestFit="1" customWidth="1"/>
    <col min="4357" max="4357" width="12.5703125" style="1" customWidth="1"/>
    <col min="4358" max="4358" width="8.42578125" style="1" bestFit="1" customWidth="1"/>
    <col min="4359" max="4359" width="12.5703125" style="1" customWidth="1"/>
    <col min="4360" max="4362" width="12.140625" style="1" customWidth="1"/>
    <col min="4363" max="4604" width="9.140625" style="1"/>
    <col min="4605" max="4605" width="6.85546875" style="1" customWidth="1"/>
    <col min="4606" max="4606" width="11.140625" style="1" customWidth="1"/>
    <col min="4607" max="4607" width="8.42578125" style="1" bestFit="1" customWidth="1"/>
    <col min="4608" max="4608" width="12.5703125" style="1" customWidth="1"/>
    <col min="4609" max="4609" width="9.85546875" style="1" bestFit="1" customWidth="1"/>
    <col min="4610" max="4610" width="12.5703125" style="1" customWidth="1"/>
    <col min="4611" max="4611" width="11.42578125" style="1" bestFit="1" customWidth="1"/>
    <col min="4612" max="4612" width="8.42578125" style="1" bestFit="1" customWidth="1"/>
    <col min="4613" max="4613" width="12.5703125" style="1" customWidth="1"/>
    <col min="4614" max="4614" width="8.42578125" style="1" bestFit="1" customWidth="1"/>
    <col min="4615" max="4615" width="12.5703125" style="1" customWidth="1"/>
    <col min="4616" max="4618" width="12.140625" style="1" customWidth="1"/>
    <col min="4619" max="4860" width="9.140625" style="1"/>
    <col min="4861" max="4861" width="6.85546875" style="1" customWidth="1"/>
    <col min="4862" max="4862" width="11.140625" style="1" customWidth="1"/>
    <col min="4863" max="4863" width="8.42578125" style="1" bestFit="1" customWidth="1"/>
    <col min="4864" max="4864" width="12.5703125" style="1" customWidth="1"/>
    <col min="4865" max="4865" width="9.85546875" style="1" bestFit="1" customWidth="1"/>
    <col min="4866" max="4866" width="12.5703125" style="1" customWidth="1"/>
    <col min="4867" max="4867" width="11.42578125" style="1" bestFit="1" customWidth="1"/>
    <col min="4868" max="4868" width="8.42578125" style="1" bestFit="1" customWidth="1"/>
    <col min="4869" max="4869" width="12.5703125" style="1" customWidth="1"/>
    <col min="4870" max="4870" width="8.42578125" style="1" bestFit="1" customWidth="1"/>
    <col min="4871" max="4871" width="12.5703125" style="1" customWidth="1"/>
    <col min="4872" max="4874" width="12.140625" style="1" customWidth="1"/>
    <col min="4875" max="5116" width="9.140625" style="1"/>
    <col min="5117" max="5117" width="6.85546875" style="1" customWidth="1"/>
    <col min="5118" max="5118" width="11.140625" style="1" customWidth="1"/>
    <col min="5119" max="5119" width="8.42578125" style="1" bestFit="1" customWidth="1"/>
    <col min="5120" max="5120" width="12.5703125" style="1" customWidth="1"/>
    <col min="5121" max="5121" width="9.85546875" style="1" bestFit="1" customWidth="1"/>
    <col min="5122" max="5122" width="12.5703125" style="1" customWidth="1"/>
    <col min="5123" max="5123" width="11.42578125" style="1" bestFit="1" customWidth="1"/>
    <col min="5124" max="5124" width="8.42578125" style="1" bestFit="1" customWidth="1"/>
    <col min="5125" max="5125" width="12.5703125" style="1" customWidth="1"/>
    <col min="5126" max="5126" width="8.42578125" style="1" bestFit="1" customWidth="1"/>
    <col min="5127" max="5127" width="12.5703125" style="1" customWidth="1"/>
    <col min="5128" max="5130" width="12.140625" style="1" customWidth="1"/>
    <col min="5131" max="5372" width="9.140625" style="1"/>
    <col min="5373" max="5373" width="6.85546875" style="1" customWidth="1"/>
    <col min="5374" max="5374" width="11.140625" style="1" customWidth="1"/>
    <col min="5375" max="5375" width="8.42578125" style="1" bestFit="1" customWidth="1"/>
    <col min="5376" max="5376" width="12.5703125" style="1" customWidth="1"/>
    <col min="5377" max="5377" width="9.85546875" style="1" bestFit="1" customWidth="1"/>
    <col min="5378" max="5378" width="12.5703125" style="1" customWidth="1"/>
    <col min="5379" max="5379" width="11.42578125" style="1" bestFit="1" customWidth="1"/>
    <col min="5380" max="5380" width="8.42578125" style="1" bestFit="1" customWidth="1"/>
    <col min="5381" max="5381" width="12.5703125" style="1" customWidth="1"/>
    <col min="5382" max="5382" width="8.42578125" style="1" bestFit="1" customWidth="1"/>
    <col min="5383" max="5383" width="12.5703125" style="1" customWidth="1"/>
    <col min="5384" max="5386" width="12.140625" style="1" customWidth="1"/>
    <col min="5387" max="5628" width="9.140625" style="1"/>
    <col min="5629" max="5629" width="6.85546875" style="1" customWidth="1"/>
    <col min="5630" max="5630" width="11.140625" style="1" customWidth="1"/>
    <col min="5631" max="5631" width="8.42578125" style="1" bestFit="1" customWidth="1"/>
    <col min="5632" max="5632" width="12.5703125" style="1" customWidth="1"/>
    <col min="5633" max="5633" width="9.85546875" style="1" bestFit="1" customWidth="1"/>
    <col min="5634" max="5634" width="12.5703125" style="1" customWidth="1"/>
    <col min="5635" max="5635" width="11.42578125" style="1" bestFit="1" customWidth="1"/>
    <col min="5636" max="5636" width="8.42578125" style="1" bestFit="1" customWidth="1"/>
    <col min="5637" max="5637" width="12.5703125" style="1" customWidth="1"/>
    <col min="5638" max="5638" width="8.42578125" style="1" bestFit="1" customWidth="1"/>
    <col min="5639" max="5639" width="12.5703125" style="1" customWidth="1"/>
    <col min="5640" max="5642" width="12.140625" style="1" customWidth="1"/>
    <col min="5643" max="5884" width="9.140625" style="1"/>
    <col min="5885" max="5885" width="6.85546875" style="1" customWidth="1"/>
    <col min="5886" max="5886" width="11.140625" style="1" customWidth="1"/>
    <col min="5887" max="5887" width="8.42578125" style="1" bestFit="1" customWidth="1"/>
    <col min="5888" max="5888" width="12.5703125" style="1" customWidth="1"/>
    <col min="5889" max="5889" width="9.85546875" style="1" bestFit="1" customWidth="1"/>
    <col min="5890" max="5890" width="12.5703125" style="1" customWidth="1"/>
    <col min="5891" max="5891" width="11.42578125" style="1" bestFit="1" customWidth="1"/>
    <col min="5892" max="5892" width="8.42578125" style="1" bestFit="1" customWidth="1"/>
    <col min="5893" max="5893" width="12.5703125" style="1" customWidth="1"/>
    <col min="5894" max="5894" width="8.42578125" style="1" bestFit="1" customWidth="1"/>
    <col min="5895" max="5895" width="12.5703125" style="1" customWidth="1"/>
    <col min="5896" max="5898" width="12.140625" style="1" customWidth="1"/>
    <col min="5899" max="6140" width="9.140625" style="1"/>
    <col min="6141" max="6141" width="6.85546875" style="1" customWidth="1"/>
    <col min="6142" max="6142" width="11.140625" style="1" customWidth="1"/>
    <col min="6143" max="6143" width="8.42578125" style="1" bestFit="1" customWidth="1"/>
    <col min="6144" max="6144" width="12.5703125" style="1" customWidth="1"/>
    <col min="6145" max="6145" width="9.85546875" style="1" bestFit="1" customWidth="1"/>
    <col min="6146" max="6146" width="12.5703125" style="1" customWidth="1"/>
    <col min="6147" max="6147" width="11.42578125" style="1" bestFit="1" customWidth="1"/>
    <col min="6148" max="6148" width="8.42578125" style="1" bestFit="1" customWidth="1"/>
    <col min="6149" max="6149" width="12.5703125" style="1" customWidth="1"/>
    <col min="6150" max="6150" width="8.42578125" style="1" bestFit="1" customWidth="1"/>
    <col min="6151" max="6151" width="12.5703125" style="1" customWidth="1"/>
    <col min="6152" max="6154" width="12.140625" style="1" customWidth="1"/>
    <col min="6155" max="6396" width="9.140625" style="1"/>
    <col min="6397" max="6397" width="6.85546875" style="1" customWidth="1"/>
    <col min="6398" max="6398" width="11.140625" style="1" customWidth="1"/>
    <col min="6399" max="6399" width="8.42578125" style="1" bestFit="1" customWidth="1"/>
    <col min="6400" max="6400" width="12.5703125" style="1" customWidth="1"/>
    <col min="6401" max="6401" width="9.85546875" style="1" bestFit="1" customWidth="1"/>
    <col min="6402" max="6402" width="12.5703125" style="1" customWidth="1"/>
    <col min="6403" max="6403" width="11.42578125" style="1" bestFit="1" customWidth="1"/>
    <col min="6404" max="6404" width="8.42578125" style="1" bestFit="1" customWidth="1"/>
    <col min="6405" max="6405" width="12.5703125" style="1" customWidth="1"/>
    <col min="6406" max="6406" width="8.42578125" style="1" bestFit="1" customWidth="1"/>
    <col min="6407" max="6407" width="12.5703125" style="1" customWidth="1"/>
    <col min="6408" max="6410" width="12.140625" style="1" customWidth="1"/>
    <col min="6411" max="6652" width="9.140625" style="1"/>
    <col min="6653" max="6653" width="6.85546875" style="1" customWidth="1"/>
    <col min="6654" max="6654" width="11.140625" style="1" customWidth="1"/>
    <col min="6655" max="6655" width="8.42578125" style="1" bestFit="1" customWidth="1"/>
    <col min="6656" max="6656" width="12.5703125" style="1" customWidth="1"/>
    <col min="6657" max="6657" width="9.85546875" style="1" bestFit="1" customWidth="1"/>
    <col min="6658" max="6658" width="12.5703125" style="1" customWidth="1"/>
    <col min="6659" max="6659" width="11.42578125" style="1" bestFit="1" customWidth="1"/>
    <col min="6660" max="6660" width="8.42578125" style="1" bestFit="1" customWidth="1"/>
    <col min="6661" max="6661" width="12.5703125" style="1" customWidth="1"/>
    <col min="6662" max="6662" width="8.42578125" style="1" bestFit="1" customWidth="1"/>
    <col min="6663" max="6663" width="12.5703125" style="1" customWidth="1"/>
    <col min="6664" max="6666" width="12.140625" style="1" customWidth="1"/>
    <col min="6667" max="6908" width="9.140625" style="1"/>
    <col min="6909" max="6909" width="6.85546875" style="1" customWidth="1"/>
    <col min="6910" max="6910" width="11.140625" style="1" customWidth="1"/>
    <col min="6911" max="6911" width="8.42578125" style="1" bestFit="1" customWidth="1"/>
    <col min="6912" max="6912" width="12.5703125" style="1" customWidth="1"/>
    <col min="6913" max="6913" width="9.85546875" style="1" bestFit="1" customWidth="1"/>
    <col min="6914" max="6914" width="12.5703125" style="1" customWidth="1"/>
    <col min="6915" max="6915" width="11.42578125" style="1" bestFit="1" customWidth="1"/>
    <col min="6916" max="6916" width="8.42578125" style="1" bestFit="1" customWidth="1"/>
    <col min="6917" max="6917" width="12.5703125" style="1" customWidth="1"/>
    <col min="6918" max="6918" width="8.42578125" style="1" bestFit="1" customWidth="1"/>
    <col min="6919" max="6919" width="12.5703125" style="1" customWidth="1"/>
    <col min="6920" max="6922" width="12.140625" style="1" customWidth="1"/>
    <col min="6923" max="7164" width="9.140625" style="1"/>
    <col min="7165" max="7165" width="6.85546875" style="1" customWidth="1"/>
    <col min="7166" max="7166" width="11.140625" style="1" customWidth="1"/>
    <col min="7167" max="7167" width="8.42578125" style="1" bestFit="1" customWidth="1"/>
    <col min="7168" max="7168" width="12.5703125" style="1" customWidth="1"/>
    <col min="7169" max="7169" width="9.85546875" style="1" bestFit="1" customWidth="1"/>
    <col min="7170" max="7170" width="12.5703125" style="1" customWidth="1"/>
    <col min="7171" max="7171" width="11.42578125" style="1" bestFit="1" customWidth="1"/>
    <col min="7172" max="7172" width="8.42578125" style="1" bestFit="1" customWidth="1"/>
    <col min="7173" max="7173" width="12.5703125" style="1" customWidth="1"/>
    <col min="7174" max="7174" width="8.42578125" style="1" bestFit="1" customWidth="1"/>
    <col min="7175" max="7175" width="12.5703125" style="1" customWidth="1"/>
    <col min="7176" max="7178" width="12.140625" style="1" customWidth="1"/>
    <col min="7179" max="7420" width="9.140625" style="1"/>
    <col min="7421" max="7421" width="6.85546875" style="1" customWidth="1"/>
    <col min="7422" max="7422" width="11.140625" style="1" customWidth="1"/>
    <col min="7423" max="7423" width="8.42578125" style="1" bestFit="1" customWidth="1"/>
    <col min="7424" max="7424" width="12.5703125" style="1" customWidth="1"/>
    <col min="7425" max="7425" width="9.85546875" style="1" bestFit="1" customWidth="1"/>
    <col min="7426" max="7426" width="12.5703125" style="1" customWidth="1"/>
    <col min="7427" max="7427" width="11.42578125" style="1" bestFit="1" customWidth="1"/>
    <col min="7428" max="7428" width="8.42578125" style="1" bestFit="1" customWidth="1"/>
    <col min="7429" max="7429" width="12.5703125" style="1" customWidth="1"/>
    <col min="7430" max="7430" width="8.42578125" style="1" bestFit="1" customWidth="1"/>
    <col min="7431" max="7431" width="12.5703125" style="1" customWidth="1"/>
    <col min="7432" max="7434" width="12.140625" style="1" customWidth="1"/>
    <col min="7435" max="7676" width="9.140625" style="1"/>
    <col min="7677" max="7677" width="6.85546875" style="1" customWidth="1"/>
    <col min="7678" max="7678" width="11.140625" style="1" customWidth="1"/>
    <col min="7679" max="7679" width="8.42578125" style="1" bestFit="1" customWidth="1"/>
    <col min="7680" max="7680" width="12.5703125" style="1" customWidth="1"/>
    <col min="7681" max="7681" width="9.85546875" style="1" bestFit="1" customWidth="1"/>
    <col min="7682" max="7682" width="12.5703125" style="1" customWidth="1"/>
    <col min="7683" max="7683" width="11.42578125" style="1" bestFit="1" customWidth="1"/>
    <col min="7684" max="7684" width="8.42578125" style="1" bestFit="1" customWidth="1"/>
    <col min="7685" max="7685" width="12.5703125" style="1" customWidth="1"/>
    <col min="7686" max="7686" width="8.42578125" style="1" bestFit="1" customWidth="1"/>
    <col min="7687" max="7687" width="12.5703125" style="1" customWidth="1"/>
    <col min="7688" max="7690" width="12.140625" style="1" customWidth="1"/>
    <col min="7691" max="7932" width="9.140625" style="1"/>
    <col min="7933" max="7933" width="6.85546875" style="1" customWidth="1"/>
    <col min="7934" max="7934" width="11.140625" style="1" customWidth="1"/>
    <col min="7935" max="7935" width="8.42578125" style="1" bestFit="1" customWidth="1"/>
    <col min="7936" max="7936" width="12.5703125" style="1" customWidth="1"/>
    <col min="7937" max="7937" width="9.85546875" style="1" bestFit="1" customWidth="1"/>
    <col min="7938" max="7938" width="12.5703125" style="1" customWidth="1"/>
    <col min="7939" max="7939" width="11.42578125" style="1" bestFit="1" customWidth="1"/>
    <col min="7940" max="7940" width="8.42578125" style="1" bestFit="1" customWidth="1"/>
    <col min="7941" max="7941" width="12.5703125" style="1" customWidth="1"/>
    <col min="7942" max="7942" width="8.42578125" style="1" bestFit="1" customWidth="1"/>
    <col min="7943" max="7943" width="12.5703125" style="1" customWidth="1"/>
    <col min="7944" max="7946" width="12.140625" style="1" customWidth="1"/>
    <col min="7947" max="8188" width="9.140625" style="1"/>
    <col min="8189" max="8189" width="6.85546875" style="1" customWidth="1"/>
    <col min="8190" max="8190" width="11.140625" style="1" customWidth="1"/>
    <col min="8191" max="8191" width="8.42578125" style="1" bestFit="1" customWidth="1"/>
    <col min="8192" max="8192" width="12.5703125" style="1" customWidth="1"/>
    <col min="8193" max="8193" width="9.85546875" style="1" bestFit="1" customWidth="1"/>
    <col min="8194" max="8194" width="12.5703125" style="1" customWidth="1"/>
    <col min="8195" max="8195" width="11.42578125" style="1" bestFit="1" customWidth="1"/>
    <col min="8196" max="8196" width="8.42578125" style="1" bestFit="1" customWidth="1"/>
    <col min="8197" max="8197" width="12.5703125" style="1" customWidth="1"/>
    <col min="8198" max="8198" width="8.42578125" style="1" bestFit="1" customWidth="1"/>
    <col min="8199" max="8199" width="12.5703125" style="1" customWidth="1"/>
    <col min="8200" max="8202" width="12.140625" style="1" customWidth="1"/>
    <col min="8203" max="8444" width="9.140625" style="1"/>
    <col min="8445" max="8445" width="6.85546875" style="1" customWidth="1"/>
    <col min="8446" max="8446" width="11.140625" style="1" customWidth="1"/>
    <col min="8447" max="8447" width="8.42578125" style="1" bestFit="1" customWidth="1"/>
    <col min="8448" max="8448" width="12.5703125" style="1" customWidth="1"/>
    <col min="8449" max="8449" width="9.85546875" style="1" bestFit="1" customWidth="1"/>
    <col min="8450" max="8450" width="12.5703125" style="1" customWidth="1"/>
    <col min="8451" max="8451" width="11.42578125" style="1" bestFit="1" customWidth="1"/>
    <col min="8452" max="8452" width="8.42578125" style="1" bestFit="1" customWidth="1"/>
    <col min="8453" max="8453" width="12.5703125" style="1" customWidth="1"/>
    <col min="8454" max="8454" width="8.42578125" style="1" bestFit="1" customWidth="1"/>
    <col min="8455" max="8455" width="12.5703125" style="1" customWidth="1"/>
    <col min="8456" max="8458" width="12.140625" style="1" customWidth="1"/>
    <col min="8459" max="8700" width="9.140625" style="1"/>
    <col min="8701" max="8701" width="6.85546875" style="1" customWidth="1"/>
    <col min="8702" max="8702" width="11.140625" style="1" customWidth="1"/>
    <col min="8703" max="8703" width="8.42578125" style="1" bestFit="1" customWidth="1"/>
    <col min="8704" max="8704" width="12.5703125" style="1" customWidth="1"/>
    <col min="8705" max="8705" width="9.85546875" style="1" bestFit="1" customWidth="1"/>
    <col min="8706" max="8706" width="12.5703125" style="1" customWidth="1"/>
    <col min="8707" max="8707" width="11.42578125" style="1" bestFit="1" customWidth="1"/>
    <col min="8708" max="8708" width="8.42578125" style="1" bestFit="1" customWidth="1"/>
    <col min="8709" max="8709" width="12.5703125" style="1" customWidth="1"/>
    <col min="8710" max="8710" width="8.42578125" style="1" bestFit="1" customWidth="1"/>
    <col min="8711" max="8711" width="12.5703125" style="1" customWidth="1"/>
    <col min="8712" max="8714" width="12.140625" style="1" customWidth="1"/>
    <col min="8715" max="8956" width="9.140625" style="1"/>
    <col min="8957" max="8957" width="6.85546875" style="1" customWidth="1"/>
    <col min="8958" max="8958" width="11.140625" style="1" customWidth="1"/>
    <col min="8959" max="8959" width="8.42578125" style="1" bestFit="1" customWidth="1"/>
    <col min="8960" max="8960" width="12.5703125" style="1" customWidth="1"/>
    <col min="8961" max="8961" width="9.85546875" style="1" bestFit="1" customWidth="1"/>
    <col min="8962" max="8962" width="12.5703125" style="1" customWidth="1"/>
    <col min="8963" max="8963" width="11.42578125" style="1" bestFit="1" customWidth="1"/>
    <col min="8964" max="8964" width="8.42578125" style="1" bestFit="1" customWidth="1"/>
    <col min="8965" max="8965" width="12.5703125" style="1" customWidth="1"/>
    <col min="8966" max="8966" width="8.42578125" style="1" bestFit="1" customWidth="1"/>
    <col min="8967" max="8967" width="12.5703125" style="1" customWidth="1"/>
    <col min="8968" max="8970" width="12.140625" style="1" customWidth="1"/>
    <col min="8971" max="9212" width="9.140625" style="1"/>
    <col min="9213" max="9213" width="6.85546875" style="1" customWidth="1"/>
    <col min="9214" max="9214" width="11.140625" style="1" customWidth="1"/>
    <col min="9215" max="9215" width="8.42578125" style="1" bestFit="1" customWidth="1"/>
    <col min="9216" max="9216" width="12.5703125" style="1" customWidth="1"/>
    <col min="9217" max="9217" width="9.85546875" style="1" bestFit="1" customWidth="1"/>
    <col min="9218" max="9218" width="12.5703125" style="1" customWidth="1"/>
    <col min="9219" max="9219" width="11.42578125" style="1" bestFit="1" customWidth="1"/>
    <col min="9220" max="9220" width="8.42578125" style="1" bestFit="1" customWidth="1"/>
    <col min="9221" max="9221" width="12.5703125" style="1" customWidth="1"/>
    <col min="9222" max="9222" width="8.42578125" style="1" bestFit="1" customWidth="1"/>
    <col min="9223" max="9223" width="12.5703125" style="1" customWidth="1"/>
    <col min="9224" max="9226" width="12.140625" style="1" customWidth="1"/>
    <col min="9227" max="9468" width="9.140625" style="1"/>
    <col min="9469" max="9469" width="6.85546875" style="1" customWidth="1"/>
    <col min="9470" max="9470" width="11.140625" style="1" customWidth="1"/>
    <col min="9471" max="9471" width="8.42578125" style="1" bestFit="1" customWidth="1"/>
    <col min="9472" max="9472" width="12.5703125" style="1" customWidth="1"/>
    <col min="9473" max="9473" width="9.85546875" style="1" bestFit="1" customWidth="1"/>
    <col min="9474" max="9474" width="12.5703125" style="1" customWidth="1"/>
    <col min="9475" max="9475" width="11.42578125" style="1" bestFit="1" customWidth="1"/>
    <col min="9476" max="9476" width="8.42578125" style="1" bestFit="1" customWidth="1"/>
    <col min="9477" max="9477" width="12.5703125" style="1" customWidth="1"/>
    <col min="9478" max="9478" width="8.42578125" style="1" bestFit="1" customWidth="1"/>
    <col min="9479" max="9479" width="12.5703125" style="1" customWidth="1"/>
    <col min="9480" max="9482" width="12.140625" style="1" customWidth="1"/>
    <col min="9483" max="9724" width="9.140625" style="1"/>
    <col min="9725" max="9725" width="6.85546875" style="1" customWidth="1"/>
    <col min="9726" max="9726" width="11.140625" style="1" customWidth="1"/>
    <col min="9727" max="9727" width="8.42578125" style="1" bestFit="1" customWidth="1"/>
    <col min="9728" max="9728" width="12.5703125" style="1" customWidth="1"/>
    <col min="9729" max="9729" width="9.85546875" style="1" bestFit="1" customWidth="1"/>
    <col min="9730" max="9730" width="12.5703125" style="1" customWidth="1"/>
    <col min="9731" max="9731" width="11.42578125" style="1" bestFit="1" customWidth="1"/>
    <col min="9732" max="9732" width="8.42578125" style="1" bestFit="1" customWidth="1"/>
    <col min="9733" max="9733" width="12.5703125" style="1" customWidth="1"/>
    <col min="9734" max="9734" width="8.42578125" style="1" bestFit="1" customWidth="1"/>
    <col min="9735" max="9735" width="12.5703125" style="1" customWidth="1"/>
    <col min="9736" max="9738" width="12.140625" style="1" customWidth="1"/>
    <col min="9739" max="9980" width="9.140625" style="1"/>
    <col min="9981" max="9981" width="6.85546875" style="1" customWidth="1"/>
    <col min="9982" max="9982" width="11.140625" style="1" customWidth="1"/>
    <col min="9983" max="9983" width="8.42578125" style="1" bestFit="1" customWidth="1"/>
    <col min="9984" max="9984" width="12.5703125" style="1" customWidth="1"/>
    <col min="9985" max="9985" width="9.85546875" style="1" bestFit="1" customWidth="1"/>
    <col min="9986" max="9986" width="12.5703125" style="1" customWidth="1"/>
    <col min="9987" max="9987" width="11.42578125" style="1" bestFit="1" customWidth="1"/>
    <col min="9988" max="9988" width="8.42578125" style="1" bestFit="1" customWidth="1"/>
    <col min="9989" max="9989" width="12.5703125" style="1" customWidth="1"/>
    <col min="9990" max="9990" width="8.42578125" style="1" bestFit="1" customWidth="1"/>
    <col min="9991" max="9991" width="12.5703125" style="1" customWidth="1"/>
    <col min="9992" max="9994" width="12.140625" style="1" customWidth="1"/>
    <col min="9995" max="10236" width="9.140625" style="1"/>
    <col min="10237" max="10237" width="6.85546875" style="1" customWidth="1"/>
    <col min="10238" max="10238" width="11.140625" style="1" customWidth="1"/>
    <col min="10239" max="10239" width="8.42578125" style="1" bestFit="1" customWidth="1"/>
    <col min="10240" max="10240" width="12.5703125" style="1" customWidth="1"/>
    <col min="10241" max="10241" width="9.85546875" style="1" bestFit="1" customWidth="1"/>
    <col min="10242" max="10242" width="12.5703125" style="1" customWidth="1"/>
    <col min="10243" max="10243" width="11.42578125" style="1" bestFit="1" customWidth="1"/>
    <col min="10244" max="10244" width="8.42578125" style="1" bestFit="1" customWidth="1"/>
    <col min="10245" max="10245" width="12.5703125" style="1" customWidth="1"/>
    <col min="10246" max="10246" width="8.42578125" style="1" bestFit="1" customWidth="1"/>
    <col min="10247" max="10247" width="12.5703125" style="1" customWidth="1"/>
    <col min="10248" max="10250" width="12.140625" style="1" customWidth="1"/>
    <col min="10251" max="10492" width="9.140625" style="1"/>
    <col min="10493" max="10493" width="6.85546875" style="1" customWidth="1"/>
    <col min="10494" max="10494" width="11.140625" style="1" customWidth="1"/>
    <col min="10495" max="10495" width="8.42578125" style="1" bestFit="1" customWidth="1"/>
    <col min="10496" max="10496" width="12.5703125" style="1" customWidth="1"/>
    <col min="10497" max="10497" width="9.85546875" style="1" bestFit="1" customWidth="1"/>
    <col min="10498" max="10498" width="12.5703125" style="1" customWidth="1"/>
    <col min="10499" max="10499" width="11.42578125" style="1" bestFit="1" customWidth="1"/>
    <col min="10500" max="10500" width="8.42578125" style="1" bestFit="1" customWidth="1"/>
    <col min="10501" max="10501" width="12.5703125" style="1" customWidth="1"/>
    <col min="10502" max="10502" width="8.42578125" style="1" bestFit="1" customWidth="1"/>
    <col min="10503" max="10503" width="12.5703125" style="1" customWidth="1"/>
    <col min="10504" max="10506" width="12.140625" style="1" customWidth="1"/>
    <col min="10507" max="10748" width="9.140625" style="1"/>
    <col min="10749" max="10749" width="6.85546875" style="1" customWidth="1"/>
    <col min="10750" max="10750" width="11.140625" style="1" customWidth="1"/>
    <col min="10751" max="10751" width="8.42578125" style="1" bestFit="1" customWidth="1"/>
    <col min="10752" max="10752" width="12.5703125" style="1" customWidth="1"/>
    <col min="10753" max="10753" width="9.85546875" style="1" bestFit="1" customWidth="1"/>
    <col min="10754" max="10754" width="12.5703125" style="1" customWidth="1"/>
    <col min="10755" max="10755" width="11.42578125" style="1" bestFit="1" customWidth="1"/>
    <col min="10756" max="10756" width="8.42578125" style="1" bestFit="1" customWidth="1"/>
    <col min="10757" max="10757" width="12.5703125" style="1" customWidth="1"/>
    <col min="10758" max="10758" width="8.42578125" style="1" bestFit="1" customWidth="1"/>
    <col min="10759" max="10759" width="12.5703125" style="1" customWidth="1"/>
    <col min="10760" max="10762" width="12.140625" style="1" customWidth="1"/>
    <col min="10763" max="11004" width="9.140625" style="1"/>
    <col min="11005" max="11005" width="6.85546875" style="1" customWidth="1"/>
    <col min="11006" max="11006" width="11.140625" style="1" customWidth="1"/>
    <col min="11007" max="11007" width="8.42578125" style="1" bestFit="1" customWidth="1"/>
    <col min="11008" max="11008" width="12.5703125" style="1" customWidth="1"/>
    <col min="11009" max="11009" width="9.85546875" style="1" bestFit="1" customWidth="1"/>
    <col min="11010" max="11010" width="12.5703125" style="1" customWidth="1"/>
    <col min="11011" max="11011" width="11.42578125" style="1" bestFit="1" customWidth="1"/>
    <col min="11012" max="11012" width="8.42578125" style="1" bestFit="1" customWidth="1"/>
    <col min="11013" max="11013" width="12.5703125" style="1" customWidth="1"/>
    <col min="11014" max="11014" width="8.42578125" style="1" bestFit="1" customWidth="1"/>
    <col min="11015" max="11015" width="12.5703125" style="1" customWidth="1"/>
    <col min="11016" max="11018" width="12.140625" style="1" customWidth="1"/>
    <col min="11019" max="11260" width="9.140625" style="1"/>
    <col min="11261" max="11261" width="6.85546875" style="1" customWidth="1"/>
    <col min="11262" max="11262" width="11.140625" style="1" customWidth="1"/>
    <col min="11263" max="11263" width="8.42578125" style="1" bestFit="1" customWidth="1"/>
    <col min="11264" max="11264" width="12.5703125" style="1" customWidth="1"/>
    <col min="11265" max="11265" width="9.85546875" style="1" bestFit="1" customWidth="1"/>
    <col min="11266" max="11266" width="12.5703125" style="1" customWidth="1"/>
    <col min="11267" max="11267" width="11.42578125" style="1" bestFit="1" customWidth="1"/>
    <col min="11268" max="11268" width="8.42578125" style="1" bestFit="1" customWidth="1"/>
    <col min="11269" max="11269" width="12.5703125" style="1" customWidth="1"/>
    <col min="11270" max="11270" width="8.42578125" style="1" bestFit="1" customWidth="1"/>
    <col min="11271" max="11271" width="12.5703125" style="1" customWidth="1"/>
    <col min="11272" max="11274" width="12.140625" style="1" customWidth="1"/>
    <col min="11275" max="11516" width="9.140625" style="1"/>
    <col min="11517" max="11517" width="6.85546875" style="1" customWidth="1"/>
    <col min="11518" max="11518" width="11.140625" style="1" customWidth="1"/>
    <col min="11519" max="11519" width="8.42578125" style="1" bestFit="1" customWidth="1"/>
    <col min="11520" max="11520" width="12.5703125" style="1" customWidth="1"/>
    <col min="11521" max="11521" width="9.85546875" style="1" bestFit="1" customWidth="1"/>
    <col min="11522" max="11522" width="12.5703125" style="1" customWidth="1"/>
    <col min="11523" max="11523" width="11.42578125" style="1" bestFit="1" customWidth="1"/>
    <col min="11524" max="11524" width="8.42578125" style="1" bestFit="1" customWidth="1"/>
    <col min="11525" max="11525" width="12.5703125" style="1" customWidth="1"/>
    <col min="11526" max="11526" width="8.42578125" style="1" bestFit="1" customWidth="1"/>
    <col min="11527" max="11527" width="12.5703125" style="1" customWidth="1"/>
    <col min="11528" max="11530" width="12.140625" style="1" customWidth="1"/>
    <col min="11531" max="11772" width="9.140625" style="1"/>
    <col min="11773" max="11773" width="6.85546875" style="1" customWidth="1"/>
    <col min="11774" max="11774" width="11.140625" style="1" customWidth="1"/>
    <col min="11775" max="11775" width="8.42578125" style="1" bestFit="1" customWidth="1"/>
    <col min="11776" max="11776" width="12.5703125" style="1" customWidth="1"/>
    <col min="11777" max="11777" width="9.85546875" style="1" bestFit="1" customWidth="1"/>
    <col min="11778" max="11778" width="12.5703125" style="1" customWidth="1"/>
    <col min="11779" max="11779" width="11.42578125" style="1" bestFit="1" customWidth="1"/>
    <col min="11780" max="11780" width="8.42578125" style="1" bestFit="1" customWidth="1"/>
    <col min="11781" max="11781" width="12.5703125" style="1" customWidth="1"/>
    <col min="11782" max="11782" width="8.42578125" style="1" bestFit="1" customWidth="1"/>
    <col min="11783" max="11783" width="12.5703125" style="1" customWidth="1"/>
    <col min="11784" max="11786" width="12.140625" style="1" customWidth="1"/>
    <col min="11787" max="12028" width="9.140625" style="1"/>
    <col min="12029" max="12029" width="6.85546875" style="1" customWidth="1"/>
    <col min="12030" max="12030" width="11.140625" style="1" customWidth="1"/>
    <col min="12031" max="12031" width="8.42578125" style="1" bestFit="1" customWidth="1"/>
    <col min="12032" max="12032" width="12.5703125" style="1" customWidth="1"/>
    <col min="12033" max="12033" width="9.85546875" style="1" bestFit="1" customWidth="1"/>
    <col min="12034" max="12034" width="12.5703125" style="1" customWidth="1"/>
    <col min="12035" max="12035" width="11.42578125" style="1" bestFit="1" customWidth="1"/>
    <col min="12036" max="12036" width="8.42578125" style="1" bestFit="1" customWidth="1"/>
    <col min="12037" max="12037" width="12.5703125" style="1" customWidth="1"/>
    <col min="12038" max="12038" width="8.42578125" style="1" bestFit="1" customWidth="1"/>
    <col min="12039" max="12039" width="12.5703125" style="1" customWidth="1"/>
    <col min="12040" max="12042" width="12.140625" style="1" customWidth="1"/>
    <col min="12043" max="12284" width="9.140625" style="1"/>
    <col min="12285" max="12285" width="6.85546875" style="1" customWidth="1"/>
    <col min="12286" max="12286" width="11.140625" style="1" customWidth="1"/>
    <col min="12287" max="12287" width="8.42578125" style="1" bestFit="1" customWidth="1"/>
    <col min="12288" max="12288" width="12.5703125" style="1" customWidth="1"/>
    <col min="12289" max="12289" width="9.85546875" style="1" bestFit="1" customWidth="1"/>
    <col min="12290" max="12290" width="12.5703125" style="1" customWidth="1"/>
    <col min="12291" max="12291" width="11.42578125" style="1" bestFit="1" customWidth="1"/>
    <col min="12292" max="12292" width="8.42578125" style="1" bestFit="1" customWidth="1"/>
    <col min="12293" max="12293" width="12.5703125" style="1" customWidth="1"/>
    <col min="12294" max="12294" width="8.42578125" style="1" bestFit="1" customWidth="1"/>
    <col min="12295" max="12295" width="12.5703125" style="1" customWidth="1"/>
    <col min="12296" max="12298" width="12.140625" style="1" customWidth="1"/>
    <col min="12299" max="12540" width="9.140625" style="1"/>
    <col min="12541" max="12541" width="6.85546875" style="1" customWidth="1"/>
    <col min="12542" max="12542" width="11.140625" style="1" customWidth="1"/>
    <col min="12543" max="12543" width="8.42578125" style="1" bestFit="1" customWidth="1"/>
    <col min="12544" max="12544" width="12.5703125" style="1" customWidth="1"/>
    <col min="12545" max="12545" width="9.85546875" style="1" bestFit="1" customWidth="1"/>
    <col min="12546" max="12546" width="12.5703125" style="1" customWidth="1"/>
    <col min="12547" max="12547" width="11.42578125" style="1" bestFit="1" customWidth="1"/>
    <col min="12548" max="12548" width="8.42578125" style="1" bestFit="1" customWidth="1"/>
    <col min="12549" max="12549" width="12.5703125" style="1" customWidth="1"/>
    <col min="12550" max="12550" width="8.42578125" style="1" bestFit="1" customWidth="1"/>
    <col min="12551" max="12551" width="12.5703125" style="1" customWidth="1"/>
    <col min="12552" max="12554" width="12.140625" style="1" customWidth="1"/>
    <col min="12555" max="12796" width="9.140625" style="1"/>
    <col min="12797" max="12797" width="6.85546875" style="1" customWidth="1"/>
    <col min="12798" max="12798" width="11.140625" style="1" customWidth="1"/>
    <col min="12799" max="12799" width="8.42578125" style="1" bestFit="1" customWidth="1"/>
    <col min="12800" max="12800" width="12.5703125" style="1" customWidth="1"/>
    <col min="12801" max="12801" width="9.85546875" style="1" bestFit="1" customWidth="1"/>
    <col min="12802" max="12802" width="12.5703125" style="1" customWidth="1"/>
    <col min="12803" max="12803" width="11.42578125" style="1" bestFit="1" customWidth="1"/>
    <col min="12804" max="12804" width="8.42578125" style="1" bestFit="1" customWidth="1"/>
    <col min="12805" max="12805" width="12.5703125" style="1" customWidth="1"/>
    <col min="12806" max="12806" width="8.42578125" style="1" bestFit="1" customWidth="1"/>
    <col min="12807" max="12807" width="12.5703125" style="1" customWidth="1"/>
    <col min="12808" max="12810" width="12.140625" style="1" customWidth="1"/>
    <col min="12811" max="13052" width="9.140625" style="1"/>
    <col min="13053" max="13053" width="6.85546875" style="1" customWidth="1"/>
    <col min="13054" max="13054" width="11.140625" style="1" customWidth="1"/>
    <col min="13055" max="13055" width="8.42578125" style="1" bestFit="1" customWidth="1"/>
    <col min="13056" max="13056" width="12.5703125" style="1" customWidth="1"/>
    <col min="13057" max="13057" width="9.85546875" style="1" bestFit="1" customWidth="1"/>
    <col min="13058" max="13058" width="12.5703125" style="1" customWidth="1"/>
    <col min="13059" max="13059" width="11.42578125" style="1" bestFit="1" customWidth="1"/>
    <col min="13060" max="13060" width="8.42578125" style="1" bestFit="1" customWidth="1"/>
    <col min="13061" max="13061" width="12.5703125" style="1" customWidth="1"/>
    <col min="13062" max="13062" width="8.42578125" style="1" bestFit="1" customWidth="1"/>
    <col min="13063" max="13063" width="12.5703125" style="1" customWidth="1"/>
    <col min="13064" max="13066" width="12.140625" style="1" customWidth="1"/>
    <col min="13067" max="13308" width="9.140625" style="1"/>
    <col min="13309" max="13309" width="6.85546875" style="1" customWidth="1"/>
    <col min="13310" max="13310" width="11.140625" style="1" customWidth="1"/>
    <col min="13311" max="13311" width="8.42578125" style="1" bestFit="1" customWidth="1"/>
    <col min="13312" max="13312" width="12.5703125" style="1" customWidth="1"/>
    <col min="13313" max="13313" width="9.85546875" style="1" bestFit="1" customWidth="1"/>
    <col min="13314" max="13314" width="12.5703125" style="1" customWidth="1"/>
    <col min="13315" max="13315" width="11.42578125" style="1" bestFit="1" customWidth="1"/>
    <col min="13316" max="13316" width="8.42578125" style="1" bestFit="1" customWidth="1"/>
    <col min="13317" max="13317" width="12.5703125" style="1" customWidth="1"/>
    <col min="13318" max="13318" width="8.42578125" style="1" bestFit="1" customWidth="1"/>
    <col min="13319" max="13319" width="12.5703125" style="1" customWidth="1"/>
    <col min="13320" max="13322" width="12.140625" style="1" customWidth="1"/>
    <col min="13323" max="13564" width="9.140625" style="1"/>
    <col min="13565" max="13565" width="6.85546875" style="1" customWidth="1"/>
    <col min="13566" max="13566" width="11.140625" style="1" customWidth="1"/>
    <col min="13567" max="13567" width="8.42578125" style="1" bestFit="1" customWidth="1"/>
    <col min="13568" max="13568" width="12.5703125" style="1" customWidth="1"/>
    <col min="13569" max="13569" width="9.85546875" style="1" bestFit="1" customWidth="1"/>
    <col min="13570" max="13570" width="12.5703125" style="1" customWidth="1"/>
    <col min="13571" max="13571" width="11.42578125" style="1" bestFit="1" customWidth="1"/>
    <col min="13572" max="13572" width="8.42578125" style="1" bestFit="1" customWidth="1"/>
    <col min="13573" max="13573" width="12.5703125" style="1" customWidth="1"/>
    <col min="13574" max="13574" width="8.42578125" style="1" bestFit="1" customWidth="1"/>
    <col min="13575" max="13575" width="12.5703125" style="1" customWidth="1"/>
    <col min="13576" max="13578" width="12.140625" style="1" customWidth="1"/>
    <col min="13579" max="13820" width="9.140625" style="1"/>
    <col min="13821" max="13821" width="6.85546875" style="1" customWidth="1"/>
    <col min="13822" max="13822" width="11.140625" style="1" customWidth="1"/>
    <col min="13823" max="13823" width="8.42578125" style="1" bestFit="1" customWidth="1"/>
    <col min="13824" max="13824" width="12.5703125" style="1" customWidth="1"/>
    <col min="13825" max="13825" width="9.85546875" style="1" bestFit="1" customWidth="1"/>
    <col min="13826" max="13826" width="12.5703125" style="1" customWidth="1"/>
    <col min="13827" max="13827" width="11.42578125" style="1" bestFit="1" customWidth="1"/>
    <col min="13828" max="13828" width="8.42578125" style="1" bestFit="1" customWidth="1"/>
    <col min="13829" max="13829" width="12.5703125" style="1" customWidth="1"/>
    <col min="13830" max="13830" width="8.42578125" style="1" bestFit="1" customWidth="1"/>
    <col min="13831" max="13831" width="12.5703125" style="1" customWidth="1"/>
    <col min="13832" max="13834" width="12.140625" style="1" customWidth="1"/>
    <col min="13835" max="14076" width="9.140625" style="1"/>
    <col min="14077" max="14077" width="6.85546875" style="1" customWidth="1"/>
    <col min="14078" max="14078" width="11.140625" style="1" customWidth="1"/>
    <col min="14079" max="14079" width="8.42578125" style="1" bestFit="1" customWidth="1"/>
    <col min="14080" max="14080" width="12.5703125" style="1" customWidth="1"/>
    <col min="14081" max="14081" width="9.85546875" style="1" bestFit="1" customWidth="1"/>
    <col min="14082" max="14082" width="12.5703125" style="1" customWidth="1"/>
    <col min="14083" max="14083" width="11.42578125" style="1" bestFit="1" customWidth="1"/>
    <col min="14084" max="14084" width="8.42578125" style="1" bestFit="1" customWidth="1"/>
    <col min="14085" max="14085" width="12.5703125" style="1" customWidth="1"/>
    <col min="14086" max="14086" width="8.42578125" style="1" bestFit="1" customWidth="1"/>
    <col min="14087" max="14087" width="12.5703125" style="1" customWidth="1"/>
    <col min="14088" max="14090" width="12.140625" style="1" customWidth="1"/>
    <col min="14091" max="14332" width="9.140625" style="1"/>
    <col min="14333" max="14333" width="6.85546875" style="1" customWidth="1"/>
    <col min="14334" max="14334" width="11.140625" style="1" customWidth="1"/>
    <col min="14335" max="14335" width="8.42578125" style="1" bestFit="1" customWidth="1"/>
    <col min="14336" max="14336" width="12.5703125" style="1" customWidth="1"/>
    <col min="14337" max="14337" width="9.85546875" style="1" bestFit="1" customWidth="1"/>
    <col min="14338" max="14338" width="12.5703125" style="1" customWidth="1"/>
    <col min="14339" max="14339" width="11.42578125" style="1" bestFit="1" customWidth="1"/>
    <col min="14340" max="14340" width="8.42578125" style="1" bestFit="1" customWidth="1"/>
    <col min="14341" max="14341" width="12.5703125" style="1" customWidth="1"/>
    <col min="14342" max="14342" width="8.42578125" style="1" bestFit="1" customWidth="1"/>
    <col min="14343" max="14343" width="12.5703125" style="1" customWidth="1"/>
    <col min="14344" max="14346" width="12.140625" style="1" customWidth="1"/>
    <col min="14347" max="14588" width="9.140625" style="1"/>
    <col min="14589" max="14589" width="6.85546875" style="1" customWidth="1"/>
    <col min="14590" max="14590" width="11.140625" style="1" customWidth="1"/>
    <col min="14591" max="14591" width="8.42578125" style="1" bestFit="1" customWidth="1"/>
    <col min="14592" max="14592" width="12.5703125" style="1" customWidth="1"/>
    <col min="14593" max="14593" width="9.85546875" style="1" bestFit="1" customWidth="1"/>
    <col min="14594" max="14594" width="12.5703125" style="1" customWidth="1"/>
    <col min="14595" max="14595" width="11.42578125" style="1" bestFit="1" customWidth="1"/>
    <col min="14596" max="14596" width="8.42578125" style="1" bestFit="1" customWidth="1"/>
    <col min="14597" max="14597" width="12.5703125" style="1" customWidth="1"/>
    <col min="14598" max="14598" width="8.42578125" style="1" bestFit="1" customWidth="1"/>
    <col min="14599" max="14599" width="12.5703125" style="1" customWidth="1"/>
    <col min="14600" max="14602" width="12.140625" style="1" customWidth="1"/>
    <col min="14603" max="14844" width="9.140625" style="1"/>
    <col min="14845" max="14845" width="6.85546875" style="1" customWidth="1"/>
    <col min="14846" max="14846" width="11.140625" style="1" customWidth="1"/>
    <col min="14847" max="14847" width="8.42578125" style="1" bestFit="1" customWidth="1"/>
    <col min="14848" max="14848" width="12.5703125" style="1" customWidth="1"/>
    <col min="14849" max="14849" width="9.85546875" style="1" bestFit="1" customWidth="1"/>
    <col min="14850" max="14850" width="12.5703125" style="1" customWidth="1"/>
    <col min="14851" max="14851" width="11.42578125" style="1" bestFit="1" customWidth="1"/>
    <col min="14852" max="14852" width="8.42578125" style="1" bestFit="1" customWidth="1"/>
    <col min="14853" max="14853" width="12.5703125" style="1" customWidth="1"/>
    <col min="14854" max="14854" width="8.42578125" style="1" bestFit="1" customWidth="1"/>
    <col min="14855" max="14855" width="12.5703125" style="1" customWidth="1"/>
    <col min="14856" max="14858" width="12.140625" style="1" customWidth="1"/>
    <col min="14859" max="15100" width="9.140625" style="1"/>
    <col min="15101" max="15101" width="6.85546875" style="1" customWidth="1"/>
    <col min="15102" max="15102" width="11.140625" style="1" customWidth="1"/>
    <col min="15103" max="15103" width="8.42578125" style="1" bestFit="1" customWidth="1"/>
    <col min="15104" max="15104" width="12.5703125" style="1" customWidth="1"/>
    <col min="15105" max="15105" width="9.85546875" style="1" bestFit="1" customWidth="1"/>
    <col min="15106" max="15106" width="12.5703125" style="1" customWidth="1"/>
    <col min="15107" max="15107" width="11.42578125" style="1" bestFit="1" customWidth="1"/>
    <col min="15108" max="15108" width="8.42578125" style="1" bestFit="1" customWidth="1"/>
    <col min="15109" max="15109" width="12.5703125" style="1" customWidth="1"/>
    <col min="15110" max="15110" width="8.42578125" style="1" bestFit="1" customWidth="1"/>
    <col min="15111" max="15111" width="12.5703125" style="1" customWidth="1"/>
    <col min="15112" max="15114" width="12.140625" style="1" customWidth="1"/>
    <col min="15115" max="15356" width="9.140625" style="1"/>
    <col min="15357" max="15357" width="6.85546875" style="1" customWidth="1"/>
    <col min="15358" max="15358" width="11.140625" style="1" customWidth="1"/>
    <col min="15359" max="15359" width="8.42578125" style="1" bestFit="1" customWidth="1"/>
    <col min="15360" max="15360" width="12.5703125" style="1" customWidth="1"/>
    <col min="15361" max="15361" width="9.85546875" style="1" bestFit="1" customWidth="1"/>
    <col min="15362" max="15362" width="12.5703125" style="1" customWidth="1"/>
    <col min="15363" max="15363" width="11.42578125" style="1" bestFit="1" customWidth="1"/>
    <col min="15364" max="15364" width="8.42578125" style="1" bestFit="1" customWidth="1"/>
    <col min="15365" max="15365" width="12.5703125" style="1" customWidth="1"/>
    <col min="15366" max="15366" width="8.42578125" style="1" bestFit="1" customWidth="1"/>
    <col min="15367" max="15367" width="12.5703125" style="1" customWidth="1"/>
    <col min="15368" max="15370" width="12.140625" style="1" customWidth="1"/>
    <col min="15371" max="15612" width="9.140625" style="1"/>
    <col min="15613" max="15613" width="6.85546875" style="1" customWidth="1"/>
    <col min="15614" max="15614" width="11.140625" style="1" customWidth="1"/>
    <col min="15615" max="15615" width="8.42578125" style="1" bestFit="1" customWidth="1"/>
    <col min="15616" max="15616" width="12.5703125" style="1" customWidth="1"/>
    <col min="15617" max="15617" width="9.85546875" style="1" bestFit="1" customWidth="1"/>
    <col min="15618" max="15618" width="12.5703125" style="1" customWidth="1"/>
    <col min="15619" max="15619" width="11.42578125" style="1" bestFit="1" customWidth="1"/>
    <col min="15620" max="15620" width="8.42578125" style="1" bestFit="1" customWidth="1"/>
    <col min="15621" max="15621" width="12.5703125" style="1" customWidth="1"/>
    <col min="15622" max="15622" width="8.42578125" style="1" bestFit="1" customWidth="1"/>
    <col min="15623" max="15623" width="12.5703125" style="1" customWidth="1"/>
    <col min="15624" max="15626" width="12.140625" style="1" customWidth="1"/>
    <col min="15627" max="15868" width="9.140625" style="1"/>
    <col min="15869" max="15869" width="6.85546875" style="1" customWidth="1"/>
    <col min="15870" max="15870" width="11.140625" style="1" customWidth="1"/>
    <col min="15871" max="15871" width="8.42578125" style="1" bestFit="1" customWidth="1"/>
    <col min="15872" max="15872" width="12.5703125" style="1" customWidth="1"/>
    <col min="15873" max="15873" width="9.85546875" style="1" bestFit="1" customWidth="1"/>
    <col min="15874" max="15874" width="12.5703125" style="1" customWidth="1"/>
    <col min="15875" max="15875" width="11.42578125" style="1" bestFit="1" customWidth="1"/>
    <col min="15876" max="15876" width="8.42578125" style="1" bestFit="1" customWidth="1"/>
    <col min="15877" max="15877" width="12.5703125" style="1" customWidth="1"/>
    <col min="15878" max="15878" width="8.42578125" style="1" bestFit="1" customWidth="1"/>
    <col min="15879" max="15879" width="12.5703125" style="1" customWidth="1"/>
    <col min="15880" max="15882" width="12.140625" style="1" customWidth="1"/>
    <col min="15883" max="16124" width="9.140625" style="1"/>
    <col min="16125" max="16125" width="6.85546875" style="1" customWidth="1"/>
    <col min="16126" max="16126" width="11.140625" style="1" customWidth="1"/>
    <col min="16127" max="16127" width="8.42578125" style="1" bestFit="1" customWidth="1"/>
    <col min="16128" max="16128" width="12.5703125" style="1" customWidth="1"/>
    <col min="16129" max="16129" width="9.85546875" style="1" bestFit="1" customWidth="1"/>
    <col min="16130" max="16130" width="12.5703125" style="1" customWidth="1"/>
    <col min="16131" max="16131" width="11.42578125" style="1" bestFit="1" customWidth="1"/>
    <col min="16132" max="16132" width="8.42578125" style="1" bestFit="1" customWidth="1"/>
    <col min="16133" max="16133" width="12.5703125" style="1" customWidth="1"/>
    <col min="16134" max="16134" width="8.42578125" style="1" bestFit="1" customWidth="1"/>
    <col min="16135" max="16135" width="12.5703125" style="1" customWidth="1"/>
    <col min="16136" max="16138" width="12.140625" style="1" customWidth="1"/>
    <col min="16139" max="16384" width="9.140625" style="1"/>
  </cols>
  <sheetData>
    <row r="1" spans="1:16" ht="15.75" customHeight="1" x14ac:dyDescent="0.25">
      <c r="O1" s="1065" t="s">
        <v>710</v>
      </c>
      <c r="P1" s="1066"/>
    </row>
    <row r="2" spans="1:16" ht="44.25" customHeight="1" x14ac:dyDescent="0.3">
      <c r="A2" s="1067" t="s">
        <v>1311</v>
      </c>
      <c r="B2" s="1067"/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</row>
    <row r="3" spans="1:16" ht="10.5" customHeight="1" x14ac:dyDescent="0.2">
      <c r="A3" s="1063"/>
      <c r="B3" s="1063"/>
      <c r="C3" s="1063"/>
      <c r="D3" s="1063"/>
      <c r="E3" s="1063"/>
      <c r="F3" s="1063"/>
      <c r="G3" s="1063"/>
      <c r="H3" s="1063"/>
      <c r="I3" s="1063"/>
      <c r="J3" s="1063"/>
      <c r="K3" s="1063"/>
    </row>
    <row r="4" spans="1:16" s="144" customFormat="1" ht="22.5" customHeight="1" x14ac:dyDescent="0.25">
      <c r="A4" s="1084" t="s">
        <v>704</v>
      </c>
      <c r="B4" s="1084"/>
      <c r="C4" s="1084"/>
      <c r="D4" s="1084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6" s="144" customFormat="1" ht="21.75" customHeight="1" x14ac:dyDescent="0.25">
      <c r="A5" s="139"/>
      <c r="B5" s="160"/>
      <c r="C5" s="164"/>
      <c r="D5" s="164"/>
      <c r="E5" s="164"/>
      <c r="F5" s="164"/>
      <c r="G5" s="164"/>
      <c r="H5" s="164"/>
      <c r="I5" s="164"/>
      <c r="J5" s="164"/>
      <c r="K5" s="164"/>
      <c r="L5" s="142"/>
      <c r="M5" s="142"/>
      <c r="N5" s="142"/>
      <c r="O5" s="1039" t="s">
        <v>816</v>
      </c>
      <c r="P5" s="1039"/>
    </row>
    <row r="6" spans="1:16" s="145" customFormat="1" ht="24.95" customHeight="1" x14ac:dyDescent="0.25">
      <c r="A6" s="1068" t="s">
        <v>700</v>
      </c>
      <c r="B6" s="1068"/>
      <c r="C6" s="1068"/>
      <c r="D6" s="1068"/>
      <c r="E6" s="1068"/>
      <c r="F6" s="1068"/>
      <c r="G6" s="1068"/>
      <c r="H6" s="1068"/>
      <c r="I6" s="1068"/>
      <c r="J6" s="1068"/>
      <c r="K6" s="1068"/>
      <c r="L6" s="1068"/>
      <c r="M6" s="1068"/>
      <c r="N6" s="1068"/>
      <c r="O6" s="1068"/>
      <c r="P6" s="1068"/>
    </row>
    <row r="7" spans="1:16" s="15" customFormat="1" ht="24.95" customHeight="1" x14ac:dyDescent="0.25">
      <c r="A7" s="1069" t="s">
        <v>698</v>
      </c>
      <c r="B7" s="1072" t="s">
        <v>1310</v>
      </c>
      <c r="C7" s="1073"/>
      <c r="D7" s="1073"/>
      <c r="E7" s="1073"/>
      <c r="F7" s="1074"/>
      <c r="G7" s="1072" t="s">
        <v>1296</v>
      </c>
      <c r="H7" s="1073"/>
      <c r="I7" s="1073"/>
      <c r="J7" s="1073"/>
      <c r="K7" s="1074"/>
      <c r="L7" s="1075" t="s">
        <v>1277</v>
      </c>
      <c r="M7" s="1076"/>
      <c r="N7" s="1076"/>
      <c r="O7" s="1076"/>
      <c r="P7" s="1077"/>
    </row>
    <row r="8" spans="1:16" s="151" customFormat="1" ht="24.95" customHeight="1" x14ac:dyDescent="0.25">
      <c r="A8" s="1070"/>
      <c r="B8" s="1081" t="s">
        <v>706</v>
      </c>
      <c r="C8" s="1078" t="s">
        <v>110</v>
      </c>
      <c r="D8" s="1078"/>
      <c r="E8" s="1079" t="s">
        <v>111</v>
      </c>
      <c r="F8" s="1080"/>
      <c r="G8" s="1081" t="s">
        <v>706</v>
      </c>
      <c r="H8" s="1078" t="s">
        <v>110</v>
      </c>
      <c r="I8" s="1078"/>
      <c r="J8" s="1079" t="s">
        <v>111</v>
      </c>
      <c r="K8" s="1080"/>
      <c r="L8" s="1081" t="s">
        <v>706</v>
      </c>
      <c r="M8" s="1078" t="s">
        <v>110</v>
      </c>
      <c r="N8" s="1078"/>
      <c r="O8" s="1079" t="s">
        <v>111</v>
      </c>
      <c r="P8" s="1080"/>
    </row>
    <row r="9" spans="1:16" s="15" customFormat="1" ht="74.25" customHeight="1" x14ac:dyDescent="0.25">
      <c r="A9" s="1071"/>
      <c r="B9" s="1082"/>
      <c r="C9" s="152" t="s">
        <v>130</v>
      </c>
      <c r="D9" s="16" t="s">
        <v>705</v>
      </c>
      <c r="E9" s="152" t="s">
        <v>130</v>
      </c>
      <c r="F9" s="16" t="s">
        <v>705</v>
      </c>
      <c r="G9" s="1082"/>
      <c r="H9" s="152" t="s">
        <v>130</v>
      </c>
      <c r="I9" s="16" t="s">
        <v>705</v>
      </c>
      <c r="J9" s="152" t="s">
        <v>130</v>
      </c>
      <c r="K9" s="16" t="s">
        <v>705</v>
      </c>
      <c r="L9" s="1082"/>
      <c r="M9" s="152" t="s">
        <v>130</v>
      </c>
      <c r="N9" s="16" t="s">
        <v>705</v>
      </c>
      <c r="O9" s="152" t="s">
        <v>130</v>
      </c>
      <c r="P9" s="353" t="s">
        <v>705</v>
      </c>
    </row>
    <row r="10" spans="1:16" s="5" customFormat="1" ht="24.95" customHeight="1" x14ac:dyDescent="0.25">
      <c r="A10" s="17">
        <v>22</v>
      </c>
      <c r="B10" s="170"/>
      <c r="C10" s="171"/>
      <c r="D10" s="172"/>
      <c r="E10" s="171"/>
      <c r="F10" s="173"/>
      <c r="G10" s="170"/>
      <c r="H10" s="171"/>
      <c r="I10" s="172"/>
      <c r="J10" s="171"/>
      <c r="K10" s="173"/>
      <c r="L10" s="170"/>
      <c r="M10" s="171"/>
      <c r="N10" s="172"/>
      <c r="O10" s="171"/>
      <c r="P10" s="173"/>
    </row>
    <row r="11" spans="1:16" s="5" customFormat="1" ht="24.95" customHeight="1" x14ac:dyDescent="0.25">
      <c r="A11" s="8">
        <v>21</v>
      </c>
      <c r="B11" s="174"/>
      <c r="C11" s="175"/>
      <c r="D11" s="176"/>
      <c r="E11" s="175"/>
      <c r="F11" s="177"/>
      <c r="G11" s="174"/>
      <c r="H11" s="175"/>
      <c r="I11" s="176"/>
      <c r="J11" s="175"/>
      <c r="K11" s="177"/>
      <c r="L11" s="174"/>
      <c r="M11" s="175"/>
      <c r="N11" s="176"/>
      <c r="O11" s="175"/>
      <c r="P11" s="177"/>
    </row>
    <row r="12" spans="1:16" s="5" customFormat="1" ht="24.95" customHeight="1" x14ac:dyDescent="0.25">
      <c r="A12" s="8">
        <v>20</v>
      </c>
      <c r="B12" s="174"/>
      <c r="C12" s="175"/>
      <c r="D12" s="176"/>
      <c r="E12" s="175"/>
      <c r="F12" s="177"/>
      <c r="G12" s="174"/>
      <c r="H12" s="175"/>
      <c r="I12" s="176"/>
      <c r="J12" s="175"/>
      <c r="K12" s="177"/>
      <c r="L12" s="174"/>
      <c r="M12" s="175"/>
      <c r="N12" s="176"/>
      <c r="O12" s="175"/>
      <c r="P12" s="177"/>
    </row>
    <row r="13" spans="1:16" s="5" customFormat="1" ht="24.95" customHeight="1" x14ac:dyDescent="0.25">
      <c r="A13" s="8">
        <v>19</v>
      </c>
      <c r="B13" s="174"/>
      <c r="C13" s="175"/>
      <c r="D13" s="176"/>
      <c r="E13" s="175"/>
      <c r="F13" s="177"/>
      <c r="G13" s="174"/>
      <c r="H13" s="175"/>
      <c r="I13" s="176"/>
      <c r="J13" s="175"/>
      <c r="K13" s="177"/>
      <c r="L13" s="174"/>
      <c r="M13" s="175"/>
      <c r="N13" s="176"/>
      <c r="O13" s="175"/>
      <c r="P13" s="177"/>
    </row>
    <row r="14" spans="1:16" s="5" customFormat="1" ht="24.95" customHeight="1" x14ac:dyDescent="0.25">
      <c r="A14" s="8">
        <v>18</v>
      </c>
      <c r="B14" s="174"/>
      <c r="C14" s="175"/>
      <c r="D14" s="176"/>
      <c r="E14" s="175"/>
      <c r="F14" s="177"/>
      <c r="G14" s="174"/>
      <c r="H14" s="175"/>
      <c r="I14" s="176"/>
      <c r="J14" s="175"/>
      <c r="K14" s="177"/>
      <c r="L14" s="174"/>
      <c r="M14" s="175"/>
      <c r="N14" s="176"/>
      <c r="O14" s="175"/>
      <c r="P14" s="177"/>
    </row>
    <row r="15" spans="1:16" s="5" customFormat="1" ht="24.95" customHeight="1" x14ac:dyDescent="0.25">
      <c r="A15" s="166">
        <v>17</v>
      </c>
      <c r="B15" s="178"/>
      <c r="C15" s="179"/>
      <c r="D15" s="180"/>
      <c r="E15" s="179"/>
      <c r="F15" s="181"/>
      <c r="G15" s="178"/>
      <c r="H15" s="179"/>
      <c r="I15" s="180"/>
      <c r="J15" s="179"/>
      <c r="K15" s="181"/>
      <c r="L15" s="178"/>
      <c r="M15" s="179"/>
      <c r="N15" s="180"/>
      <c r="O15" s="179"/>
      <c r="P15" s="181"/>
    </row>
    <row r="16" spans="1:16" s="5" customFormat="1" ht="24.95" customHeight="1" x14ac:dyDescent="0.25">
      <c r="A16" s="167" t="s">
        <v>708</v>
      </c>
      <c r="B16" s="168">
        <f>SUM(B10:B15)</f>
        <v>0</v>
      </c>
      <c r="C16" s="168">
        <f t="shared" ref="C16:K16" si="0">SUM(C10:C15)</f>
        <v>0</v>
      </c>
      <c r="D16" s="169">
        <f>SUM(D10:D15)</f>
        <v>0</v>
      </c>
      <c r="E16" s="168">
        <f t="shared" si="0"/>
        <v>0</v>
      </c>
      <c r="F16" s="169">
        <f t="shared" si="0"/>
        <v>0</v>
      </c>
      <c r="G16" s="168">
        <f>SUM(G10:G15)</f>
        <v>0</v>
      </c>
      <c r="H16" s="168">
        <f t="shared" si="0"/>
        <v>0</v>
      </c>
      <c r="I16" s="169">
        <f t="shared" si="0"/>
        <v>0</v>
      </c>
      <c r="J16" s="168">
        <f t="shared" si="0"/>
        <v>0</v>
      </c>
      <c r="K16" s="169">
        <f t="shared" si="0"/>
        <v>0</v>
      </c>
      <c r="L16" s="168">
        <f>SUM(L10:L15)</f>
        <v>0</v>
      </c>
      <c r="M16" s="168">
        <f t="shared" ref="M16:P16" si="1">SUM(M10:M15)</f>
        <v>0</v>
      </c>
      <c r="N16" s="168">
        <f t="shared" si="1"/>
        <v>0</v>
      </c>
      <c r="O16" s="168">
        <f t="shared" si="1"/>
        <v>0</v>
      </c>
      <c r="P16" s="168">
        <f t="shared" si="1"/>
        <v>0</v>
      </c>
    </row>
    <row r="17" spans="1:16" s="5" customFormat="1" ht="24.95" customHeight="1" x14ac:dyDescent="0.25">
      <c r="A17" s="17">
        <v>16</v>
      </c>
      <c r="B17" s="182"/>
      <c r="C17" s="183"/>
      <c r="D17" s="184"/>
      <c r="E17" s="183"/>
      <c r="F17" s="185"/>
      <c r="G17" s="354"/>
      <c r="H17" s="183"/>
      <c r="I17" s="184"/>
      <c r="J17" s="183"/>
      <c r="K17" s="185"/>
      <c r="L17" s="182"/>
      <c r="M17" s="183"/>
      <c r="N17" s="184"/>
      <c r="O17" s="183"/>
      <c r="P17" s="185"/>
    </row>
    <row r="18" spans="1:16" s="5" customFormat="1" ht="24.95" customHeight="1" x14ac:dyDescent="0.25">
      <c r="A18" s="8">
        <v>15</v>
      </c>
      <c r="B18" s="153"/>
      <c r="C18" s="161"/>
      <c r="D18" s="156"/>
      <c r="E18" s="161"/>
      <c r="F18" s="159"/>
      <c r="G18" s="355"/>
      <c r="H18" s="161"/>
      <c r="I18" s="156"/>
      <c r="J18" s="161"/>
      <c r="K18" s="159"/>
      <c r="L18" s="153"/>
      <c r="M18" s="161"/>
      <c r="N18" s="156"/>
      <c r="O18" s="161"/>
      <c r="P18" s="159"/>
    </row>
    <row r="19" spans="1:16" s="5" customFormat="1" ht="24.95" customHeight="1" x14ac:dyDescent="0.25">
      <c r="A19" s="18">
        <v>14</v>
      </c>
      <c r="B19" s="154"/>
      <c r="C19" s="161"/>
      <c r="D19" s="156"/>
      <c r="E19" s="161"/>
      <c r="F19" s="159"/>
      <c r="G19" s="355"/>
      <c r="H19" s="161"/>
      <c r="I19" s="156"/>
      <c r="J19" s="161"/>
      <c r="K19" s="159"/>
      <c r="L19" s="154"/>
      <c r="M19" s="161"/>
      <c r="N19" s="156"/>
      <c r="O19" s="161"/>
      <c r="P19" s="159"/>
    </row>
    <row r="20" spans="1:16" s="5" customFormat="1" ht="24.95" customHeight="1" x14ac:dyDescent="0.25">
      <c r="A20" s="18">
        <v>13</v>
      </c>
      <c r="B20" s="154"/>
      <c r="C20" s="161"/>
      <c r="D20" s="156"/>
      <c r="E20" s="161"/>
      <c r="F20" s="159"/>
      <c r="G20" s="355"/>
      <c r="H20" s="161"/>
      <c r="I20" s="156"/>
      <c r="J20" s="161"/>
      <c r="K20" s="159"/>
      <c r="L20" s="154"/>
      <c r="M20" s="161"/>
      <c r="N20" s="156"/>
      <c r="O20" s="161"/>
      <c r="P20" s="159"/>
    </row>
    <row r="21" spans="1:16" s="5" customFormat="1" ht="24.95" customHeight="1" x14ac:dyDescent="0.25">
      <c r="A21" s="18">
        <v>12</v>
      </c>
      <c r="B21" s="154"/>
      <c r="C21" s="161"/>
      <c r="D21" s="156"/>
      <c r="E21" s="161"/>
      <c r="F21" s="159"/>
      <c r="G21" s="355"/>
      <c r="H21" s="161"/>
      <c r="I21" s="156"/>
      <c r="J21" s="161"/>
      <c r="K21" s="159"/>
      <c r="L21" s="154"/>
      <c r="M21" s="161"/>
      <c r="N21" s="156"/>
      <c r="O21" s="161"/>
      <c r="P21" s="159"/>
    </row>
    <row r="22" spans="1:16" s="5" customFormat="1" ht="24.95" customHeight="1" x14ac:dyDescent="0.25">
      <c r="A22" s="18">
        <v>11</v>
      </c>
      <c r="B22" s="154"/>
      <c r="C22" s="161"/>
      <c r="D22" s="156"/>
      <c r="E22" s="161"/>
      <c r="F22" s="159"/>
      <c r="G22" s="355"/>
      <c r="H22" s="161"/>
      <c r="I22" s="156"/>
      <c r="J22" s="161"/>
      <c r="K22" s="159"/>
      <c r="L22" s="154"/>
      <c r="M22" s="161"/>
      <c r="N22" s="156"/>
      <c r="O22" s="161"/>
      <c r="P22" s="159"/>
    </row>
    <row r="23" spans="1:16" s="5" customFormat="1" ht="24.95" customHeight="1" x14ac:dyDescent="0.25">
      <c r="A23" s="18">
        <v>10</v>
      </c>
      <c r="B23" s="154"/>
      <c r="C23" s="161"/>
      <c r="D23" s="156"/>
      <c r="E23" s="161"/>
      <c r="F23" s="159"/>
      <c r="G23" s="355"/>
      <c r="H23" s="161"/>
      <c r="I23" s="156"/>
      <c r="J23" s="161"/>
      <c r="K23" s="159"/>
      <c r="L23" s="154"/>
      <c r="M23" s="161"/>
      <c r="N23" s="156"/>
      <c r="O23" s="161"/>
      <c r="P23" s="159"/>
    </row>
    <row r="24" spans="1:16" s="5" customFormat="1" ht="24.95" customHeight="1" x14ac:dyDescent="0.25">
      <c r="A24" s="18">
        <v>9</v>
      </c>
      <c r="B24" s="154"/>
      <c r="C24" s="161"/>
      <c r="D24" s="156"/>
      <c r="E24" s="161"/>
      <c r="F24" s="159"/>
      <c r="G24" s="355"/>
      <c r="H24" s="161"/>
      <c r="I24" s="156"/>
      <c r="J24" s="161"/>
      <c r="K24" s="159"/>
      <c r="L24" s="154"/>
      <c r="M24" s="161"/>
      <c r="N24" s="156"/>
      <c r="O24" s="161"/>
      <c r="P24" s="159"/>
    </row>
    <row r="25" spans="1:16" s="5" customFormat="1" ht="24.95" customHeight="1" x14ac:dyDescent="0.25">
      <c r="A25" s="18">
        <v>8</v>
      </c>
      <c r="B25" s="154"/>
      <c r="C25" s="161"/>
      <c r="D25" s="156"/>
      <c r="E25" s="161"/>
      <c r="F25" s="159"/>
      <c r="G25" s="355"/>
      <c r="H25" s="161"/>
      <c r="I25" s="156"/>
      <c r="J25" s="161"/>
      <c r="K25" s="159"/>
      <c r="L25" s="154"/>
      <c r="M25" s="161"/>
      <c r="N25" s="156"/>
      <c r="O25" s="161"/>
      <c r="P25" s="159"/>
    </row>
    <row r="26" spans="1:16" s="5" customFormat="1" ht="24.95" customHeight="1" x14ac:dyDescent="0.25">
      <c r="A26" s="18">
        <v>7</v>
      </c>
      <c r="B26" s="154"/>
      <c r="C26" s="161"/>
      <c r="D26" s="156"/>
      <c r="E26" s="161"/>
      <c r="F26" s="159"/>
      <c r="G26" s="355"/>
      <c r="H26" s="161"/>
      <c r="I26" s="156"/>
      <c r="J26" s="161"/>
      <c r="K26" s="159"/>
      <c r="L26" s="154"/>
      <c r="M26" s="161"/>
      <c r="N26" s="156"/>
      <c r="O26" s="161"/>
      <c r="P26" s="159"/>
    </row>
    <row r="27" spans="1:16" s="5" customFormat="1" ht="24.95" customHeight="1" x14ac:dyDescent="0.25">
      <c r="A27" s="18">
        <v>6</v>
      </c>
      <c r="B27" s="186"/>
      <c r="C27" s="187"/>
      <c r="D27" s="188"/>
      <c r="E27" s="187"/>
      <c r="F27" s="189"/>
      <c r="G27" s="356"/>
      <c r="H27" s="187"/>
      <c r="I27" s="188"/>
      <c r="J27" s="187"/>
      <c r="K27" s="189"/>
      <c r="L27" s="186"/>
      <c r="M27" s="187"/>
      <c r="N27" s="188"/>
      <c r="O27" s="187"/>
      <c r="P27" s="189"/>
    </row>
    <row r="28" spans="1:16" s="5" customFormat="1" ht="24.95" customHeight="1" x14ac:dyDescent="0.25">
      <c r="A28" s="167" t="s">
        <v>708</v>
      </c>
      <c r="B28" s="168">
        <f>SUM(B17:B27)</f>
        <v>0</v>
      </c>
      <c r="C28" s="168">
        <f t="shared" ref="C28:P28" si="2">SUM(C17:C27)</f>
        <v>0</v>
      </c>
      <c r="D28" s="169">
        <f t="shared" si="2"/>
        <v>0</v>
      </c>
      <c r="E28" s="168">
        <f t="shared" si="2"/>
        <v>0</v>
      </c>
      <c r="F28" s="169">
        <f t="shared" si="2"/>
        <v>0</v>
      </c>
      <c r="G28" s="168">
        <f t="shared" si="2"/>
        <v>0</v>
      </c>
      <c r="H28" s="168">
        <f t="shared" ref="H28" si="3">SUM(H17:H27)</f>
        <v>0</v>
      </c>
      <c r="I28" s="169">
        <f t="shared" ref="I28" si="4">SUM(I17:I27)</f>
        <v>0</v>
      </c>
      <c r="J28" s="168">
        <f t="shared" si="2"/>
        <v>0</v>
      </c>
      <c r="K28" s="169">
        <f t="shared" si="2"/>
        <v>0</v>
      </c>
      <c r="L28" s="168">
        <f t="shared" si="2"/>
        <v>0</v>
      </c>
      <c r="M28" s="168">
        <f t="shared" si="2"/>
        <v>0</v>
      </c>
      <c r="N28" s="168">
        <f t="shared" si="2"/>
        <v>0</v>
      </c>
      <c r="O28" s="168">
        <f t="shared" si="2"/>
        <v>0</v>
      </c>
      <c r="P28" s="168">
        <f t="shared" si="2"/>
        <v>0</v>
      </c>
    </row>
    <row r="29" spans="1:16" s="5" customFormat="1" ht="24.95" customHeight="1" x14ac:dyDescent="0.25">
      <c r="A29" s="18">
        <v>5</v>
      </c>
      <c r="B29" s="357"/>
      <c r="C29" s="183"/>
      <c r="D29" s="184"/>
      <c r="E29" s="183"/>
      <c r="F29" s="185"/>
      <c r="G29" s="354"/>
      <c r="H29" s="183"/>
      <c r="I29" s="184"/>
      <c r="J29" s="183"/>
      <c r="K29" s="185"/>
      <c r="L29" s="357"/>
      <c r="M29" s="183"/>
      <c r="N29" s="184"/>
      <c r="O29" s="183"/>
      <c r="P29" s="185"/>
    </row>
    <row r="30" spans="1:16" s="5" customFormat="1" ht="24.95" customHeight="1" x14ac:dyDescent="0.25">
      <c r="A30" s="18">
        <v>4</v>
      </c>
      <c r="B30" s="154"/>
      <c r="C30" s="161"/>
      <c r="D30" s="156"/>
      <c r="E30" s="161"/>
      <c r="F30" s="159"/>
      <c r="G30" s="355"/>
      <c r="H30" s="161"/>
      <c r="I30" s="156"/>
      <c r="J30" s="161"/>
      <c r="K30" s="159"/>
      <c r="L30" s="154"/>
      <c r="M30" s="161"/>
      <c r="N30" s="156"/>
      <c r="O30" s="161"/>
      <c r="P30" s="159"/>
    </row>
    <row r="31" spans="1:16" s="5" customFormat="1" ht="24.95" customHeight="1" x14ac:dyDescent="0.25">
      <c r="A31" s="18">
        <v>3</v>
      </c>
      <c r="B31" s="154"/>
      <c r="C31" s="161"/>
      <c r="D31" s="156"/>
      <c r="E31" s="161"/>
      <c r="F31" s="159"/>
      <c r="G31" s="355"/>
      <c r="H31" s="161"/>
      <c r="I31" s="156"/>
      <c r="J31" s="161"/>
      <c r="K31" s="159"/>
      <c r="L31" s="154"/>
      <c r="M31" s="161"/>
      <c r="N31" s="156"/>
      <c r="O31" s="161"/>
      <c r="P31" s="159"/>
    </row>
    <row r="32" spans="1:16" s="5" customFormat="1" ht="24.95" customHeight="1" x14ac:dyDescent="0.25">
      <c r="A32" s="18">
        <v>2</v>
      </c>
      <c r="B32" s="154"/>
      <c r="C32" s="161"/>
      <c r="D32" s="156"/>
      <c r="E32" s="161"/>
      <c r="F32" s="159"/>
      <c r="G32" s="355"/>
      <c r="H32" s="161"/>
      <c r="I32" s="156"/>
      <c r="J32" s="161"/>
      <c r="K32" s="159"/>
      <c r="L32" s="154"/>
      <c r="M32" s="161"/>
      <c r="N32" s="156"/>
      <c r="O32" s="161"/>
      <c r="P32" s="159"/>
    </row>
    <row r="33" spans="1:16" s="5" customFormat="1" ht="24.95" customHeight="1" x14ac:dyDescent="0.25">
      <c r="A33" s="19">
        <v>1</v>
      </c>
      <c r="B33" s="186"/>
      <c r="C33" s="187"/>
      <c r="D33" s="188"/>
      <c r="E33" s="187"/>
      <c r="F33" s="189"/>
      <c r="G33" s="356"/>
      <c r="H33" s="187"/>
      <c r="I33" s="188"/>
      <c r="J33" s="187"/>
      <c r="K33" s="189"/>
      <c r="L33" s="186"/>
      <c r="M33" s="187"/>
      <c r="N33" s="188"/>
      <c r="O33" s="187"/>
      <c r="P33" s="189"/>
    </row>
    <row r="34" spans="1:16" s="5" customFormat="1" ht="24.95" customHeight="1" x14ac:dyDescent="0.25">
      <c r="A34" s="165" t="s">
        <v>708</v>
      </c>
      <c r="B34" s="168">
        <f>SUM(B29:B33)</f>
        <v>0</v>
      </c>
      <c r="C34" s="168">
        <f t="shared" ref="C34:P34" si="5">SUM(C29:C33)</f>
        <v>0</v>
      </c>
      <c r="D34" s="169">
        <f t="shared" si="5"/>
        <v>0</v>
      </c>
      <c r="E34" s="168">
        <f t="shared" si="5"/>
        <v>0</v>
      </c>
      <c r="F34" s="169">
        <f t="shared" si="5"/>
        <v>0</v>
      </c>
      <c r="G34" s="168">
        <f t="shared" si="5"/>
        <v>0</v>
      </c>
      <c r="H34" s="168">
        <f t="shared" si="5"/>
        <v>0</v>
      </c>
      <c r="I34" s="169">
        <f t="shared" si="5"/>
        <v>0</v>
      </c>
      <c r="J34" s="168">
        <f t="shared" si="5"/>
        <v>0</v>
      </c>
      <c r="K34" s="169">
        <f t="shared" si="5"/>
        <v>0</v>
      </c>
      <c r="L34" s="168">
        <f t="shared" si="5"/>
        <v>0</v>
      </c>
      <c r="M34" s="168">
        <f>SUM(M29:M33)</f>
        <v>0</v>
      </c>
      <c r="N34" s="168">
        <f t="shared" si="5"/>
        <v>0</v>
      </c>
      <c r="O34" s="168">
        <f t="shared" si="5"/>
        <v>0</v>
      </c>
      <c r="P34" s="168">
        <f t="shared" si="5"/>
        <v>0</v>
      </c>
    </row>
    <row r="35" spans="1:16" s="5" customFormat="1" ht="24.95" customHeight="1" x14ac:dyDescent="0.25">
      <c r="A35" s="279" t="s">
        <v>707</v>
      </c>
      <c r="B35" s="280">
        <f>B34+B28+B16</f>
        <v>0</v>
      </c>
      <c r="C35" s="280">
        <f t="shared" ref="C35:P35" si="6">C34+C28+C16</f>
        <v>0</v>
      </c>
      <c r="D35" s="281">
        <f t="shared" si="6"/>
        <v>0</v>
      </c>
      <c r="E35" s="280">
        <f t="shared" si="6"/>
        <v>0</v>
      </c>
      <c r="F35" s="281">
        <f t="shared" si="6"/>
        <v>0</v>
      </c>
      <c r="G35" s="280">
        <f t="shared" si="6"/>
        <v>0</v>
      </c>
      <c r="H35" s="280">
        <f t="shared" si="6"/>
        <v>0</v>
      </c>
      <c r="I35" s="281">
        <f t="shared" si="6"/>
        <v>0</v>
      </c>
      <c r="J35" s="280">
        <f t="shared" si="6"/>
        <v>0</v>
      </c>
      <c r="K35" s="281">
        <f t="shared" si="6"/>
        <v>0</v>
      </c>
      <c r="L35" s="280">
        <f t="shared" si="6"/>
        <v>0</v>
      </c>
      <c r="M35" s="280">
        <f t="shared" si="6"/>
        <v>0</v>
      </c>
      <c r="N35" s="280">
        <f t="shared" si="6"/>
        <v>0</v>
      </c>
      <c r="O35" s="280">
        <f t="shared" si="6"/>
        <v>0</v>
      </c>
      <c r="P35" s="280">
        <f t="shared" si="6"/>
        <v>0</v>
      </c>
    </row>
    <row r="36" spans="1:16" s="5" customFormat="1" ht="33" customHeight="1" x14ac:dyDescent="0.25">
      <c r="A36" s="1083"/>
      <c r="B36" s="1083"/>
      <c r="C36" s="1083"/>
      <c r="D36" s="1083"/>
      <c r="E36" s="1083"/>
      <c r="F36" s="1083"/>
      <c r="G36" s="1083"/>
      <c r="H36" s="1083"/>
      <c r="I36" s="1083"/>
      <c r="J36" s="1083"/>
      <c r="K36" s="1083"/>
      <c r="L36" s="12"/>
      <c r="M36" s="12"/>
      <c r="N36" s="12"/>
      <c r="O36" s="12"/>
      <c r="P36" s="12"/>
    </row>
    <row r="37" spans="1:16" s="5" customFormat="1" x14ac:dyDescent="0.25">
      <c r="B37" s="12"/>
      <c r="C37" s="12"/>
      <c r="D37" s="157"/>
      <c r="E37" s="12"/>
      <c r="F37" s="157"/>
      <c r="G37" s="162"/>
      <c r="H37" s="12"/>
      <c r="I37" s="157"/>
      <c r="J37" s="12"/>
      <c r="K37" s="157"/>
      <c r="L37" s="12"/>
      <c r="M37" s="12"/>
      <c r="N37" s="12"/>
      <c r="O37" s="12"/>
      <c r="P37" s="12"/>
    </row>
    <row r="38" spans="1:16" s="5" customFormat="1" x14ac:dyDescent="0.25">
      <c r="B38" s="12"/>
      <c r="C38" s="12"/>
      <c r="D38" s="157"/>
      <c r="E38" s="12"/>
      <c r="F38" s="157"/>
      <c r="G38" s="162"/>
      <c r="H38" s="12"/>
      <c r="I38" s="157"/>
      <c r="J38" s="12"/>
      <c r="K38" s="157"/>
      <c r="L38" s="12"/>
      <c r="M38" s="12"/>
      <c r="N38" s="12"/>
      <c r="O38" s="12"/>
      <c r="P38" s="12"/>
    </row>
    <row r="39" spans="1:16" s="5" customFormat="1" x14ac:dyDescent="0.25">
      <c r="B39" s="12"/>
      <c r="C39" s="12"/>
      <c r="D39" s="157"/>
      <c r="E39" s="12"/>
      <c r="F39" s="157"/>
      <c r="G39" s="162"/>
      <c r="H39" s="12"/>
      <c r="I39" s="157"/>
      <c r="J39" s="12"/>
      <c r="K39" s="157"/>
      <c r="L39" s="12"/>
      <c r="M39" s="12"/>
      <c r="N39" s="12"/>
      <c r="O39" s="12"/>
      <c r="P39" s="12"/>
    </row>
    <row r="40" spans="1:16" s="5" customFormat="1" x14ac:dyDescent="0.25">
      <c r="B40" s="12"/>
      <c r="C40" s="12"/>
      <c r="D40" s="157"/>
      <c r="E40" s="12"/>
      <c r="F40" s="157"/>
      <c r="G40" s="162"/>
      <c r="H40" s="12"/>
      <c r="I40" s="157"/>
      <c r="J40" s="12"/>
      <c r="K40" s="157"/>
      <c r="L40" s="12"/>
      <c r="M40" s="497"/>
      <c r="N40" s="497"/>
      <c r="O40" s="497"/>
      <c r="P40" s="12"/>
    </row>
    <row r="41" spans="1:16" s="5" customFormat="1" x14ac:dyDescent="0.25">
      <c r="B41" s="12"/>
      <c r="C41" s="12"/>
      <c r="D41" s="157"/>
      <c r="E41" s="12"/>
      <c r="F41" s="157"/>
      <c r="G41" s="1020" t="s">
        <v>855</v>
      </c>
      <c r="H41" s="1020"/>
      <c r="I41" s="1020"/>
      <c r="L41" s="12"/>
      <c r="M41" s="495" t="s">
        <v>889</v>
      </c>
      <c r="N41" s="495"/>
      <c r="O41" s="496"/>
      <c r="P41" s="469"/>
    </row>
    <row r="42" spans="1:16" s="5" customFormat="1" x14ac:dyDescent="0.25">
      <c r="B42" s="12"/>
      <c r="C42" s="12"/>
      <c r="D42" s="157"/>
      <c r="E42" s="12"/>
      <c r="F42" s="157"/>
      <c r="G42" s="162"/>
      <c r="H42" s="12"/>
      <c r="I42" s="157"/>
      <c r="J42" s="12"/>
      <c r="K42" s="157"/>
      <c r="L42" s="12"/>
      <c r="M42" s="12"/>
      <c r="N42" s="12"/>
      <c r="O42" s="12"/>
      <c r="P42" s="12"/>
    </row>
    <row r="43" spans="1:16" s="5" customFormat="1" x14ac:dyDescent="0.25">
      <c r="B43" s="12"/>
      <c r="C43" s="12"/>
      <c r="D43" s="157"/>
      <c r="E43" s="12"/>
      <c r="F43" s="157"/>
      <c r="G43" s="162"/>
      <c r="H43" s="12"/>
      <c r="I43" s="157"/>
      <c r="J43" s="12"/>
      <c r="K43" s="157"/>
      <c r="L43" s="12"/>
      <c r="M43" s="12"/>
      <c r="N43" s="12"/>
      <c r="O43" s="12"/>
      <c r="P43" s="12"/>
    </row>
    <row r="44" spans="1:16" s="5" customFormat="1" x14ac:dyDescent="0.25">
      <c r="B44" s="12"/>
      <c r="C44" s="12"/>
      <c r="D44" s="157"/>
      <c r="E44" s="12"/>
      <c r="F44" s="157"/>
      <c r="G44" s="162"/>
      <c r="H44" s="12"/>
      <c r="I44" s="157"/>
      <c r="J44" s="12"/>
      <c r="K44" s="157"/>
      <c r="L44" s="12"/>
      <c r="M44" s="12"/>
      <c r="N44" s="12"/>
      <c r="O44" s="12"/>
      <c r="P44" s="12"/>
    </row>
    <row r="45" spans="1:16" s="5" customFormat="1" x14ac:dyDescent="0.25">
      <c r="B45" s="12"/>
      <c r="C45" s="527"/>
      <c r="D45" s="157"/>
      <c r="E45" s="12"/>
      <c r="F45" s="157"/>
      <c r="G45" s="162"/>
      <c r="H45" s="12"/>
      <c r="I45" s="157"/>
      <c r="J45" s="12"/>
      <c r="K45" s="157"/>
      <c r="L45" s="12"/>
      <c r="M45" s="12"/>
      <c r="N45" s="12"/>
      <c r="O45" s="12"/>
      <c r="P45" s="12"/>
    </row>
    <row r="46" spans="1:16" s="5" customFormat="1" x14ac:dyDescent="0.25">
      <c r="B46" s="12"/>
      <c r="C46" s="12"/>
      <c r="D46" s="157"/>
      <c r="E46" s="12"/>
      <c r="F46" s="157"/>
      <c r="G46" s="162"/>
      <c r="H46" s="12"/>
      <c r="I46" s="157"/>
      <c r="J46" s="12"/>
      <c r="K46" s="157"/>
      <c r="L46" s="12"/>
      <c r="M46" s="12"/>
      <c r="N46" s="12"/>
      <c r="O46" s="12"/>
      <c r="P46" s="12"/>
    </row>
    <row r="47" spans="1:16" s="5" customFormat="1" x14ac:dyDescent="0.25">
      <c r="B47" s="12"/>
      <c r="C47" s="12"/>
      <c r="D47" s="157"/>
      <c r="E47" s="12"/>
      <c r="F47" s="157"/>
      <c r="G47" s="162"/>
      <c r="H47" s="12"/>
      <c r="I47" s="157"/>
      <c r="J47" s="12"/>
      <c r="K47" s="157"/>
      <c r="L47" s="12"/>
      <c r="M47" s="12"/>
      <c r="N47" s="12"/>
      <c r="O47" s="12"/>
      <c r="P47" s="12"/>
    </row>
    <row r="48" spans="1:16" s="5" customFormat="1" x14ac:dyDescent="0.25">
      <c r="B48" s="12"/>
      <c r="C48" s="12"/>
      <c r="D48" s="157"/>
      <c r="E48" s="12"/>
      <c r="F48" s="157"/>
      <c r="G48" s="162"/>
      <c r="H48" s="12"/>
      <c r="I48" s="157"/>
      <c r="J48" s="12"/>
      <c r="K48" s="157"/>
      <c r="L48" s="12"/>
      <c r="M48" s="12"/>
      <c r="N48" s="12"/>
      <c r="O48" s="12"/>
      <c r="P48" s="12"/>
    </row>
    <row r="49" spans="2:16" s="5" customFormat="1" x14ac:dyDescent="0.25">
      <c r="B49" s="12"/>
      <c r="C49" s="12"/>
      <c r="D49" s="157"/>
      <c r="E49" s="12"/>
      <c r="F49" s="157"/>
      <c r="G49" s="162"/>
      <c r="H49" s="12"/>
      <c r="I49" s="157"/>
      <c r="J49" s="12"/>
      <c r="K49" s="157"/>
      <c r="L49" s="12"/>
      <c r="M49" s="12"/>
      <c r="N49" s="12"/>
      <c r="O49" s="12"/>
      <c r="P49" s="12"/>
    </row>
    <row r="50" spans="2:16" s="5" customFormat="1" x14ac:dyDescent="0.25">
      <c r="B50" s="12"/>
      <c r="C50" s="12"/>
      <c r="D50" s="157"/>
      <c r="E50" s="12"/>
      <c r="F50" s="157"/>
      <c r="G50" s="162"/>
      <c r="H50" s="12"/>
      <c r="I50" s="157"/>
      <c r="J50" s="12"/>
      <c r="K50" s="157"/>
      <c r="L50" s="12"/>
      <c r="M50" s="12"/>
      <c r="N50" s="12"/>
      <c r="O50" s="12"/>
      <c r="P50" s="12"/>
    </row>
    <row r="51" spans="2:16" s="5" customFormat="1" x14ac:dyDescent="0.25">
      <c r="B51" s="12"/>
      <c r="C51" s="12"/>
      <c r="D51" s="157"/>
      <c r="E51" s="12"/>
      <c r="F51" s="157"/>
      <c r="G51" s="162"/>
      <c r="H51" s="12"/>
      <c r="I51" s="157"/>
      <c r="J51" s="12"/>
      <c r="K51" s="157"/>
      <c r="L51" s="12"/>
      <c r="M51" s="12"/>
      <c r="N51" s="12"/>
      <c r="O51" s="12"/>
      <c r="P51" s="12"/>
    </row>
    <row r="52" spans="2:16" s="5" customFormat="1" x14ac:dyDescent="0.25">
      <c r="B52" s="12"/>
      <c r="C52" s="12"/>
      <c r="D52" s="157"/>
      <c r="E52" s="12"/>
      <c r="F52" s="157"/>
      <c r="G52" s="162"/>
      <c r="H52" s="12"/>
      <c r="I52" s="157"/>
      <c r="J52" s="12"/>
      <c r="K52" s="157"/>
      <c r="L52" s="12"/>
      <c r="M52" s="12"/>
      <c r="N52" s="12"/>
      <c r="O52" s="12"/>
      <c r="P52" s="12"/>
    </row>
    <row r="53" spans="2:16" s="5" customFormat="1" x14ac:dyDescent="0.25">
      <c r="B53" s="12"/>
      <c r="C53" s="12"/>
      <c r="D53" s="157"/>
      <c r="E53" s="12"/>
      <c r="F53" s="157"/>
      <c r="G53" s="162"/>
      <c r="H53" s="12"/>
      <c r="I53" s="157"/>
      <c r="J53" s="12"/>
      <c r="K53" s="157"/>
      <c r="L53" s="12"/>
      <c r="M53" s="12"/>
      <c r="N53" s="12"/>
      <c r="O53" s="12"/>
      <c r="P53" s="12"/>
    </row>
    <row r="54" spans="2:16" s="5" customFormat="1" x14ac:dyDescent="0.25">
      <c r="B54" s="12"/>
      <c r="C54" s="12"/>
      <c r="D54" s="157"/>
      <c r="E54" s="12"/>
      <c r="F54" s="157"/>
      <c r="G54" s="162"/>
      <c r="H54" s="12"/>
      <c r="I54" s="157"/>
      <c r="J54" s="12"/>
      <c r="K54" s="157"/>
      <c r="L54" s="12"/>
      <c r="M54" s="12"/>
      <c r="N54" s="12"/>
      <c r="O54" s="12"/>
      <c r="P54" s="12"/>
    </row>
    <row r="55" spans="2:16" s="5" customFormat="1" x14ac:dyDescent="0.25">
      <c r="B55" s="12"/>
      <c r="C55" s="12"/>
      <c r="D55" s="157"/>
      <c r="E55" s="12"/>
      <c r="F55" s="157"/>
      <c r="G55" s="162"/>
      <c r="H55" s="12"/>
      <c r="I55" s="157"/>
      <c r="J55" s="12"/>
      <c r="K55" s="157"/>
      <c r="L55" s="12"/>
      <c r="M55" s="12"/>
      <c r="N55" s="12"/>
      <c r="O55" s="12"/>
      <c r="P55" s="12"/>
    </row>
    <row r="56" spans="2:16" s="5" customFormat="1" x14ac:dyDescent="0.25">
      <c r="B56" s="12"/>
      <c r="C56" s="12"/>
      <c r="D56" s="157"/>
      <c r="E56" s="12"/>
      <c r="F56" s="157"/>
      <c r="G56" s="162"/>
      <c r="H56" s="12"/>
      <c r="I56" s="157"/>
      <c r="J56" s="12"/>
      <c r="K56" s="157"/>
      <c r="L56" s="12"/>
      <c r="M56" s="12"/>
      <c r="N56" s="12"/>
      <c r="O56" s="12"/>
      <c r="P56" s="12"/>
    </row>
    <row r="57" spans="2:16" s="5" customFormat="1" x14ac:dyDescent="0.25">
      <c r="B57" s="12"/>
      <c r="C57" s="12"/>
      <c r="D57" s="157"/>
      <c r="E57" s="12"/>
      <c r="F57" s="157"/>
      <c r="G57" s="162"/>
      <c r="H57" s="12"/>
      <c r="I57" s="157"/>
      <c r="J57" s="12"/>
      <c r="K57" s="157"/>
      <c r="L57" s="12"/>
      <c r="M57" s="12"/>
      <c r="N57" s="12"/>
      <c r="O57" s="12"/>
      <c r="P57" s="12"/>
    </row>
    <row r="58" spans="2:16" s="5" customFormat="1" x14ac:dyDescent="0.25">
      <c r="B58" s="12"/>
      <c r="C58" s="12"/>
      <c r="D58" s="157"/>
      <c r="E58" s="12"/>
      <c r="F58" s="157"/>
      <c r="G58" s="162"/>
      <c r="H58" s="12"/>
      <c r="I58" s="157"/>
      <c r="J58" s="12"/>
      <c r="K58" s="157"/>
      <c r="L58" s="12"/>
      <c r="M58" s="12"/>
      <c r="N58" s="12"/>
      <c r="O58" s="12"/>
      <c r="P58" s="12"/>
    </row>
    <row r="59" spans="2:16" s="5" customFormat="1" x14ac:dyDescent="0.25">
      <c r="B59" s="12"/>
      <c r="C59" s="12"/>
      <c r="D59" s="157"/>
      <c r="E59" s="12"/>
      <c r="F59" s="157"/>
      <c r="G59" s="162"/>
      <c r="H59" s="12"/>
      <c r="I59" s="157"/>
      <c r="J59" s="12"/>
      <c r="K59" s="157"/>
      <c r="L59" s="12"/>
      <c r="M59" s="12"/>
      <c r="N59" s="12"/>
      <c r="O59" s="12"/>
      <c r="P59" s="12"/>
    </row>
    <row r="60" spans="2:16" s="5" customFormat="1" x14ac:dyDescent="0.25">
      <c r="B60" s="12"/>
      <c r="C60" s="12"/>
      <c r="D60" s="157"/>
      <c r="E60" s="12"/>
      <c r="F60" s="157"/>
      <c r="G60" s="162"/>
      <c r="H60" s="12"/>
      <c r="I60" s="157"/>
      <c r="J60" s="12"/>
      <c r="K60" s="157"/>
      <c r="L60" s="12"/>
      <c r="M60" s="12"/>
      <c r="N60" s="12"/>
      <c r="O60" s="12"/>
      <c r="P60" s="12"/>
    </row>
    <row r="61" spans="2:16" s="5" customFormat="1" x14ac:dyDescent="0.25">
      <c r="B61" s="12"/>
      <c r="C61" s="12"/>
      <c r="D61" s="157"/>
      <c r="E61" s="12"/>
      <c r="F61" s="157"/>
      <c r="G61" s="162"/>
      <c r="H61" s="12"/>
      <c r="I61" s="157"/>
      <c r="J61" s="12"/>
      <c r="K61" s="157"/>
      <c r="L61" s="12"/>
      <c r="M61" s="12"/>
      <c r="N61" s="12"/>
      <c r="O61" s="12"/>
      <c r="P61" s="12"/>
    </row>
    <row r="62" spans="2:16" s="5" customFormat="1" x14ac:dyDescent="0.25">
      <c r="B62" s="12"/>
      <c r="C62" s="12"/>
      <c r="D62" s="157"/>
      <c r="E62" s="12"/>
      <c r="F62" s="157"/>
      <c r="G62" s="162"/>
      <c r="H62" s="12"/>
      <c r="I62" s="157"/>
      <c r="J62" s="12"/>
      <c r="K62" s="157"/>
      <c r="L62" s="12"/>
      <c r="M62" s="12"/>
      <c r="N62" s="12"/>
      <c r="O62" s="12"/>
      <c r="P62" s="12"/>
    </row>
    <row r="63" spans="2:16" s="5" customFormat="1" x14ac:dyDescent="0.25">
      <c r="B63" s="12"/>
      <c r="C63" s="12"/>
      <c r="D63" s="157"/>
      <c r="E63" s="12"/>
      <c r="F63" s="157"/>
      <c r="G63" s="162"/>
      <c r="H63" s="12"/>
      <c r="I63" s="157"/>
      <c r="J63" s="12"/>
      <c r="K63" s="157"/>
      <c r="L63" s="12"/>
      <c r="M63" s="12"/>
      <c r="N63" s="12"/>
      <c r="O63" s="12"/>
      <c r="P63" s="12"/>
    </row>
    <row r="64" spans="2:16" s="5" customFormat="1" x14ac:dyDescent="0.25">
      <c r="B64" s="12"/>
      <c r="C64" s="12"/>
      <c r="D64" s="157"/>
      <c r="E64" s="12"/>
      <c r="F64" s="157"/>
      <c r="G64" s="162"/>
      <c r="H64" s="12"/>
      <c r="I64" s="157"/>
      <c r="J64" s="12"/>
      <c r="K64" s="157"/>
      <c r="L64" s="12"/>
      <c r="M64" s="12"/>
      <c r="N64" s="12"/>
      <c r="O64" s="12"/>
      <c r="P64" s="12"/>
    </row>
  </sheetData>
  <mergeCells count="21">
    <mergeCell ref="G41:I41"/>
    <mergeCell ref="A36:K36"/>
    <mergeCell ref="A4:D4"/>
    <mergeCell ref="B8:B9"/>
    <mergeCell ref="G8:G9"/>
    <mergeCell ref="O1:P1"/>
    <mergeCell ref="A2:P2"/>
    <mergeCell ref="A3:K3"/>
    <mergeCell ref="A6:P6"/>
    <mergeCell ref="A7:A9"/>
    <mergeCell ref="B7:F7"/>
    <mergeCell ref="G7:K7"/>
    <mergeCell ref="L7:P7"/>
    <mergeCell ref="M8:N8"/>
    <mergeCell ref="O8:P8"/>
    <mergeCell ref="O5:P5"/>
    <mergeCell ref="L8:L9"/>
    <mergeCell ref="C8:D8"/>
    <mergeCell ref="E8:F8"/>
    <mergeCell ref="H8:I8"/>
    <mergeCell ref="J8:K8"/>
  </mergeCells>
  <printOptions horizontalCentered="1"/>
  <pageMargins left="0.51181102362204722" right="0.23622047244094491" top="0.23622047244094491" bottom="0.23622047244094491" header="0.23622047244094491" footer="0.23622047244094491"/>
  <pageSetup paperSize="9" scale="85" orientation="landscape" r:id="rId1"/>
  <headerFooter alignWithMargins="0"/>
  <rowBreaks count="1" manualBreakCount="1">
    <brk id="22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76"/>
  <sheetViews>
    <sheetView view="pageBreakPreview" zoomScaleNormal="90" zoomScaleSheetLayoutView="100" workbookViewId="0">
      <selection activeCell="N70" sqref="N70"/>
    </sheetView>
  </sheetViews>
  <sheetFormatPr defaultRowHeight="14.25" x14ac:dyDescent="0.2"/>
  <cols>
    <col min="1" max="1" width="3.7109375" style="39" customWidth="1"/>
    <col min="2" max="2" width="32.7109375" style="142" customWidth="1"/>
    <col min="3" max="3" width="11.7109375" style="142" customWidth="1"/>
    <col min="4" max="4" width="9.7109375" style="142" customWidth="1"/>
    <col min="5" max="13" width="9.5703125" style="1" customWidth="1"/>
    <col min="14" max="14" width="36.85546875" style="1" customWidth="1"/>
    <col min="15" max="21" width="14.28515625" style="1" customWidth="1"/>
    <col min="22" max="236" width="9.140625" style="1"/>
    <col min="237" max="237" width="38.5703125" style="1" customWidth="1"/>
    <col min="238" max="238" width="6.5703125" style="1" customWidth="1"/>
    <col min="239" max="239" width="7.7109375" style="1" bestFit="1" customWidth="1"/>
    <col min="240" max="240" width="7.28515625" style="1" customWidth="1"/>
    <col min="241" max="241" width="6.5703125" style="1" bestFit="1" customWidth="1"/>
    <col min="242" max="242" width="7.28515625" style="1" bestFit="1" customWidth="1"/>
    <col min="243" max="243" width="8.140625" style="1" customWidth="1"/>
    <col min="244" max="244" width="7.140625" style="1" customWidth="1"/>
    <col min="245" max="245" width="7.7109375" style="1" bestFit="1" customWidth="1"/>
    <col min="246" max="246" width="7.28515625" style="1" customWidth="1"/>
    <col min="247" max="247" width="7" style="1" customWidth="1"/>
    <col min="248" max="248" width="7.5703125" style="1" customWidth="1"/>
    <col min="249" max="249" width="7.140625" style="1" customWidth="1"/>
    <col min="250" max="250" width="7" style="1" customWidth="1"/>
    <col min="251" max="251" width="7.5703125" style="1" customWidth="1"/>
    <col min="252" max="252" width="7.140625" style="1" customWidth="1"/>
    <col min="253" max="269" width="8.7109375" style="1" customWidth="1"/>
    <col min="270" max="270" width="36.85546875" style="1" customWidth="1"/>
    <col min="271" max="277" width="14.28515625" style="1" customWidth="1"/>
    <col min="278" max="492" width="9.140625" style="1"/>
    <col min="493" max="493" width="38.5703125" style="1" customWidth="1"/>
    <col min="494" max="494" width="6.5703125" style="1" customWidth="1"/>
    <col min="495" max="495" width="7.7109375" style="1" bestFit="1" customWidth="1"/>
    <col min="496" max="496" width="7.28515625" style="1" customWidth="1"/>
    <col min="497" max="497" width="6.5703125" style="1" bestFit="1" customWidth="1"/>
    <col min="498" max="498" width="7.28515625" style="1" bestFit="1" customWidth="1"/>
    <col min="499" max="499" width="8.140625" style="1" customWidth="1"/>
    <col min="500" max="500" width="7.140625" style="1" customWidth="1"/>
    <col min="501" max="501" width="7.7109375" style="1" bestFit="1" customWidth="1"/>
    <col min="502" max="502" width="7.28515625" style="1" customWidth="1"/>
    <col min="503" max="503" width="7" style="1" customWidth="1"/>
    <col min="504" max="504" width="7.5703125" style="1" customWidth="1"/>
    <col min="505" max="505" width="7.140625" style="1" customWidth="1"/>
    <col min="506" max="506" width="7" style="1" customWidth="1"/>
    <col min="507" max="507" width="7.5703125" style="1" customWidth="1"/>
    <col min="508" max="508" width="7.140625" style="1" customWidth="1"/>
    <col min="509" max="525" width="8.7109375" style="1" customWidth="1"/>
    <col min="526" max="526" width="36.85546875" style="1" customWidth="1"/>
    <col min="527" max="533" width="14.28515625" style="1" customWidth="1"/>
    <col min="534" max="748" width="9.140625" style="1"/>
    <col min="749" max="749" width="38.5703125" style="1" customWidth="1"/>
    <col min="750" max="750" width="6.5703125" style="1" customWidth="1"/>
    <col min="751" max="751" width="7.7109375" style="1" bestFit="1" customWidth="1"/>
    <col min="752" max="752" width="7.28515625" style="1" customWidth="1"/>
    <col min="753" max="753" width="6.5703125" style="1" bestFit="1" customWidth="1"/>
    <col min="754" max="754" width="7.28515625" style="1" bestFit="1" customWidth="1"/>
    <col min="755" max="755" width="8.140625" style="1" customWidth="1"/>
    <col min="756" max="756" width="7.140625" style="1" customWidth="1"/>
    <col min="757" max="757" width="7.7109375" style="1" bestFit="1" customWidth="1"/>
    <col min="758" max="758" width="7.28515625" style="1" customWidth="1"/>
    <col min="759" max="759" width="7" style="1" customWidth="1"/>
    <col min="760" max="760" width="7.5703125" style="1" customWidth="1"/>
    <col min="761" max="761" width="7.140625" style="1" customWidth="1"/>
    <col min="762" max="762" width="7" style="1" customWidth="1"/>
    <col min="763" max="763" width="7.5703125" style="1" customWidth="1"/>
    <col min="764" max="764" width="7.140625" style="1" customWidth="1"/>
    <col min="765" max="781" width="8.7109375" style="1" customWidth="1"/>
    <col min="782" max="782" width="36.85546875" style="1" customWidth="1"/>
    <col min="783" max="789" width="14.28515625" style="1" customWidth="1"/>
    <col min="790" max="1004" width="9.140625" style="1"/>
    <col min="1005" max="1005" width="38.5703125" style="1" customWidth="1"/>
    <col min="1006" max="1006" width="6.5703125" style="1" customWidth="1"/>
    <col min="1007" max="1007" width="7.7109375" style="1" bestFit="1" customWidth="1"/>
    <col min="1008" max="1008" width="7.28515625" style="1" customWidth="1"/>
    <col min="1009" max="1009" width="6.5703125" style="1" bestFit="1" customWidth="1"/>
    <col min="1010" max="1010" width="7.28515625" style="1" bestFit="1" customWidth="1"/>
    <col min="1011" max="1011" width="8.140625" style="1" customWidth="1"/>
    <col min="1012" max="1012" width="7.140625" style="1" customWidth="1"/>
    <col min="1013" max="1013" width="7.7109375" style="1" bestFit="1" customWidth="1"/>
    <col min="1014" max="1014" width="7.28515625" style="1" customWidth="1"/>
    <col min="1015" max="1015" width="7" style="1" customWidth="1"/>
    <col min="1016" max="1016" width="7.5703125" style="1" customWidth="1"/>
    <col min="1017" max="1017" width="7.140625" style="1" customWidth="1"/>
    <col min="1018" max="1018" width="7" style="1" customWidth="1"/>
    <col min="1019" max="1019" width="7.5703125" style="1" customWidth="1"/>
    <col min="1020" max="1020" width="7.140625" style="1" customWidth="1"/>
    <col min="1021" max="1037" width="8.7109375" style="1" customWidth="1"/>
    <col min="1038" max="1038" width="36.85546875" style="1" customWidth="1"/>
    <col min="1039" max="1045" width="14.28515625" style="1" customWidth="1"/>
    <col min="1046" max="1260" width="9.140625" style="1"/>
    <col min="1261" max="1261" width="38.5703125" style="1" customWidth="1"/>
    <col min="1262" max="1262" width="6.5703125" style="1" customWidth="1"/>
    <col min="1263" max="1263" width="7.7109375" style="1" bestFit="1" customWidth="1"/>
    <col min="1264" max="1264" width="7.28515625" style="1" customWidth="1"/>
    <col min="1265" max="1265" width="6.5703125" style="1" bestFit="1" customWidth="1"/>
    <col min="1266" max="1266" width="7.28515625" style="1" bestFit="1" customWidth="1"/>
    <col min="1267" max="1267" width="8.140625" style="1" customWidth="1"/>
    <col min="1268" max="1268" width="7.140625" style="1" customWidth="1"/>
    <col min="1269" max="1269" width="7.7109375" style="1" bestFit="1" customWidth="1"/>
    <col min="1270" max="1270" width="7.28515625" style="1" customWidth="1"/>
    <col min="1271" max="1271" width="7" style="1" customWidth="1"/>
    <col min="1272" max="1272" width="7.5703125" style="1" customWidth="1"/>
    <col min="1273" max="1273" width="7.140625" style="1" customWidth="1"/>
    <col min="1274" max="1274" width="7" style="1" customWidth="1"/>
    <col min="1275" max="1275" width="7.5703125" style="1" customWidth="1"/>
    <col min="1276" max="1276" width="7.140625" style="1" customWidth="1"/>
    <col min="1277" max="1293" width="8.7109375" style="1" customWidth="1"/>
    <col min="1294" max="1294" width="36.85546875" style="1" customWidth="1"/>
    <col min="1295" max="1301" width="14.28515625" style="1" customWidth="1"/>
    <col min="1302" max="1516" width="9.140625" style="1"/>
    <col min="1517" max="1517" width="38.5703125" style="1" customWidth="1"/>
    <col min="1518" max="1518" width="6.5703125" style="1" customWidth="1"/>
    <col min="1519" max="1519" width="7.7109375" style="1" bestFit="1" customWidth="1"/>
    <col min="1520" max="1520" width="7.28515625" style="1" customWidth="1"/>
    <col min="1521" max="1521" width="6.5703125" style="1" bestFit="1" customWidth="1"/>
    <col min="1522" max="1522" width="7.28515625" style="1" bestFit="1" customWidth="1"/>
    <col min="1523" max="1523" width="8.140625" style="1" customWidth="1"/>
    <col min="1524" max="1524" width="7.140625" style="1" customWidth="1"/>
    <col min="1525" max="1525" width="7.7109375" style="1" bestFit="1" customWidth="1"/>
    <col min="1526" max="1526" width="7.28515625" style="1" customWidth="1"/>
    <col min="1527" max="1527" width="7" style="1" customWidth="1"/>
    <col min="1528" max="1528" width="7.5703125" style="1" customWidth="1"/>
    <col min="1529" max="1529" width="7.140625" style="1" customWidth="1"/>
    <col min="1530" max="1530" width="7" style="1" customWidth="1"/>
    <col min="1531" max="1531" width="7.5703125" style="1" customWidth="1"/>
    <col min="1532" max="1532" width="7.140625" style="1" customWidth="1"/>
    <col min="1533" max="1549" width="8.7109375" style="1" customWidth="1"/>
    <col min="1550" max="1550" width="36.85546875" style="1" customWidth="1"/>
    <col min="1551" max="1557" width="14.28515625" style="1" customWidth="1"/>
    <col min="1558" max="1772" width="9.140625" style="1"/>
    <col min="1773" max="1773" width="38.5703125" style="1" customWidth="1"/>
    <col min="1774" max="1774" width="6.5703125" style="1" customWidth="1"/>
    <col min="1775" max="1775" width="7.7109375" style="1" bestFit="1" customWidth="1"/>
    <col min="1776" max="1776" width="7.28515625" style="1" customWidth="1"/>
    <col min="1777" max="1777" width="6.5703125" style="1" bestFit="1" customWidth="1"/>
    <col min="1778" max="1778" width="7.28515625" style="1" bestFit="1" customWidth="1"/>
    <col min="1779" max="1779" width="8.140625" style="1" customWidth="1"/>
    <col min="1780" max="1780" width="7.140625" style="1" customWidth="1"/>
    <col min="1781" max="1781" width="7.7109375" style="1" bestFit="1" customWidth="1"/>
    <col min="1782" max="1782" width="7.28515625" style="1" customWidth="1"/>
    <col min="1783" max="1783" width="7" style="1" customWidth="1"/>
    <col min="1784" max="1784" width="7.5703125" style="1" customWidth="1"/>
    <col min="1785" max="1785" width="7.140625" style="1" customWidth="1"/>
    <col min="1786" max="1786" width="7" style="1" customWidth="1"/>
    <col min="1787" max="1787" width="7.5703125" style="1" customWidth="1"/>
    <col min="1788" max="1788" width="7.140625" style="1" customWidth="1"/>
    <col min="1789" max="1805" width="8.7109375" style="1" customWidth="1"/>
    <col min="1806" max="1806" width="36.85546875" style="1" customWidth="1"/>
    <col min="1807" max="1813" width="14.28515625" style="1" customWidth="1"/>
    <col min="1814" max="2028" width="9.140625" style="1"/>
    <col min="2029" max="2029" width="38.5703125" style="1" customWidth="1"/>
    <col min="2030" max="2030" width="6.5703125" style="1" customWidth="1"/>
    <col min="2031" max="2031" width="7.7109375" style="1" bestFit="1" customWidth="1"/>
    <col min="2032" max="2032" width="7.28515625" style="1" customWidth="1"/>
    <col min="2033" max="2033" width="6.5703125" style="1" bestFit="1" customWidth="1"/>
    <col min="2034" max="2034" width="7.28515625" style="1" bestFit="1" customWidth="1"/>
    <col min="2035" max="2035" width="8.140625" style="1" customWidth="1"/>
    <col min="2036" max="2036" width="7.140625" style="1" customWidth="1"/>
    <col min="2037" max="2037" width="7.7109375" style="1" bestFit="1" customWidth="1"/>
    <col min="2038" max="2038" width="7.28515625" style="1" customWidth="1"/>
    <col min="2039" max="2039" width="7" style="1" customWidth="1"/>
    <col min="2040" max="2040" width="7.5703125" style="1" customWidth="1"/>
    <col min="2041" max="2041" width="7.140625" style="1" customWidth="1"/>
    <col min="2042" max="2042" width="7" style="1" customWidth="1"/>
    <col min="2043" max="2043" width="7.5703125" style="1" customWidth="1"/>
    <col min="2044" max="2044" width="7.140625" style="1" customWidth="1"/>
    <col min="2045" max="2061" width="8.7109375" style="1" customWidth="1"/>
    <col min="2062" max="2062" width="36.85546875" style="1" customWidth="1"/>
    <col min="2063" max="2069" width="14.28515625" style="1" customWidth="1"/>
    <col min="2070" max="2284" width="9.140625" style="1"/>
    <col min="2285" max="2285" width="38.5703125" style="1" customWidth="1"/>
    <col min="2286" max="2286" width="6.5703125" style="1" customWidth="1"/>
    <col min="2287" max="2287" width="7.7109375" style="1" bestFit="1" customWidth="1"/>
    <col min="2288" max="2288" width="7.28515625" style="1" customWidth="1"/>
    <col min="2289" max="2289" width="6.5703125" style="1" bestFit="1" customWidth="1"/>
    <col min="2290" max="2290" width="7.28515625" style="1" bestFit="1" customWidth="1"/>
    <col min="2291" max="2291" width="8.140625" style="1" customWidth="1"/>
    <col min="2292" max="2292" width="7.140625" style="1" customWidth="1"/>
    <col min="2293" max="2293" width="7.7109375" style="1" bestFit="1" customWidth="1"/>
    <col min="2294" max="2294" width="7.28515625" style="1" customWidth="1"/>
    <col min="2295" max="2295" width="7" style="1" customWidth="1"/>
    <col min="2296" max="2296" width="7.5703125" style="1" customWidth="1"/>
    <col min="2297" max="2297" width="7.140625" style="1" customWidth="1"/>
    <col min="2298" max="2298" width="7" style="1" customWidth="1"/>
    <col min="2299" max="2299" width="7.5703125" style="1" customWidth="1"/>
    <col min="2300" max="2300" width="7.140625" style="1" customWidth="1"/>
    <col min="2301" max="2317" width="8.7109375" style="1" customWidth="1"/>
    <col min="2318" max="2318" width="36.85546875" style="1" customWidth="1"/>
    <col min="2319" max="2325" width="14.28515625" style="1" customWidth="1"/>
    <col min="2326" max="2540" width="9.140625" style="1"/>
    <col min="2541" max="2541" width="38.5703125" style="1" customWidth="1"/>
    <col min="2542" max="2542" width="6.5703125" style="1" customWidth="1"/>
    <col min="2543" max="2543" width="7.7109375" style="1" bestFit="1" customWidth="1"/>
    <col min="2544" max="2544" width="7.28515625" style="1" customWidth="1"/>
    <col min="2545" max="2545" width="6.5703125" style="1" bestFit="1" customWidth="1"/>
    <col min="2546" max="2546" width="7.28515625" style="1" bestFit="1" customWidth="1"/>
    <col min="2547" max="2547" width="8.140625" style="1" customWidth="1"/>
    <col min="2548" max="2548" width="7.140625" style="1" customWidth="1"/>
    <col min="2549" max="2549" width="7.7109375" style="1" bestFit="1" customWidth="1"/>
    <col min="2550" max="2550" width="7.28515625" style="1" customWidth="1"/>
    <col min="2551" max="2551" width="7" style="1" customWidth="1"/>
    <col min="2552" max="2552" width="7.5703125" style="1" customWidth="1"/>
    <col min="2553" max="2553" width="7.140625" style="1" customWidth="1"/>
    <col min="2554" max="2554" width="7" style="1" customWidth="1"/>
    <col min="2555" max="2555" width="7.5703125" style="1" customWidth="1"/>
    <col min="2556" max="2556" width="7.140625" style="1" customWidth="1"/>
    <col min="2557" max="2573" width="8.7109375" style="1" customWidth="1"/>
    <col min="2574" max="2574" width="36.85546875" style="1" customWidth="1"/>
    <col min="2575" max="2581" width="14.28515625" style="1" customWidth="1"/>
    <col min="2582" max="2796" width="9.140625" style="1"/>
    <col min="2797" max="2797" width="38.5703125" style="1" customWidth="1"/>
    <col min="2798" max="2798" width="6.5703125" style="1" customWidth="1"/>
    <col min="2799" max="2799" width="7.7109375" style="1" bestFit="1" customWidth="1"/>
    <col min="2800" max="2800" width="7.28515625" style="1" customWidth="1"/>
    <col min="2801" max="2801" width="6.5703125" style="1" bestFit="1" customWidth="1"/>
    <col min="2802" max="2802" width="7.28515625" style="1" bestFit="1" customWidth="1"/>
    <col min="2803" max="2803" width="8.140625" style="1" customWidth="1"/>
    <col min="2804" max="2804" width="7.140625" style="1" customWidth="1"/>
    <col min="2805" max="2805" width="7.7109375" style="1" bestFit="1" customWidth="1"/>
    <col min="2806" max="2806" width="7.28515625" style="1" customWidth="1"/>
    <col min="2807" max="2807" width="7" style="1" customWidth="1"/>
    <col min="2808" max="2808" width="7.5703125" style="1" customWidth="1"/>
    <col min="2809" max="2809" width="7.140625" style="1" customWidth="1"/>
    <col min="2810" max="2810" width="7" style="1" customWidth="1"/>
    <col min="2811" max="2811" width="7.5703125" style="1" customWidth="1"/>
    <col min="2812" max="2812" width="7.140625" style="1" customWidth="1"/>
    <col min="2813" max="2829" width="8.7109375" style="1" customWidth="1"/>
    <col min="2830" max="2830" width="36.85546875" style="1" customWidth="1"/>
    <col min="2831" max="2837" width="14.28515625" style="1" customWidth="1"/>
    <col min="2838" max="3052" width="9.140625" style="1"/>
    <col min="3053" max="3053" width="38.5703125" style="1" customWidth="1"/>
    <col min="3054" max="3054" width="6.5703125" style="1" customWidth="1"/>
    <col min="3055" max="3055" width="7.7109375" style="1" bestFit="1" customWidth="1"/>
    <col min="3056" max="3056" width="7.28515625" style="1" customWidth="1"/>
    <col min="3057" max="3057" width="6.5703125" style="1" bestFit="1" customWidth="1"/>
    <col min="3058" max="3058" width="7.28515625" style="1" bestFit="1" customWidth="1"/>
    <col min="3059" max="3059" width="8.140625" style="1" customWidth="1"/>
    <col min="3060" max="3060" width="7.140625" style="1" customWidth="1"/>
    <col min="3061" max="3061" width="7.7109375" style="1" bestFit="1" customWidth="1"/>
    <col min="3062" max="3062" width="7.28515625" style="1" customWidth="1"/>
    <col min="3063" max="3063" width="7" style="1" customWidth="1"/>
    <col min="3064" max="3064" width="7.5703125" style="1" customWidth="1"/>
    <col min="3065" max="3065" width="7.140625" style="1" customWidth="1"/>
    <col min="3066" max="3066" width="7" style="1" customWidth="1"/>
    <col min="3067" max="3067" width="7.5703125" style="1" customWidth="1"/>
    <col min="3068" max="3068" width="7.140625" style="1" customWidth="1"/>
    <col min="3069" max="3085" width="8.7109375" style="1" customWidth="1"/>
    <col min="3086" max="3086" width="36.85546875" style="1" customWidth="1"/>
    <col min="3087" max="3093" width="14.28515625" style="1" customWidth="1"/>
    <col min="3094" max="3308" width="9.140625" style="1"/>
    <col min="3309" max="3309" width="38.5703125" style="1" customWidth="1"/>
    <col min="3310" max="3310" width="6.5703125" style="1" customWidth="1"/>
    <col min="3311" max="3311" width="7.7109375" style="1" bestFit="1" customWidth="1"/>
    <col min="3312" max="3312" width="7.28515625" style="1" customWidth="1"/>
    <col min="3313" max="3313" width="6.5703125" style="1" bestFit="1" customWidth="1"/>
    <col min="3314" max="3314" width="7.28515625" style="1" bestFit="1" customWidth="1"/>
    <col min="3315" max="3315" width="8.140625" style="1" customWidth="1"/>
    <col min="3316" max="3316" width="7.140625" style="1" customWidth="1"/>
    <col min="3317" max="3317" width="7.7109375" style="1" bestFit="1" customWidth="1"/>
    <col min="3318" max="3318" width="7.28515625" style="1" customWidth="1"/>
    <col min="3319" max="3319" width="7" style="1" customWidth="1"/>
    <col min="3320" max="3320" width="7.5703125" style="1" customWidth="1"/>
    <col min="3321" max="3321" width="7.140625" style="1" customWidth="1"/>
    <col min="3322" max="3322" width="7" style="1" customWidth="1"/>
    <col min="3323" max="3323" width="7.5703125" style="1" customWidth="1"/>
    <col min="3324" max="3324" width="7.140625" style="1" customWidth="1"/>
    <col min="3325" max="3341" width="8.7109375" style="1" customWidth="1"/>
    <col min="3342" max="3342" width="36.85546875" style="1" customWidth="1"/>
    <col min="3343" max="3349" width="14.28515625" style="1" customWidth="1"/>
    <col min="3350" max="3564" width="9.140625" style="1"/>
    <col min="3565" max="3565" width="38.5703125" style="1" customWidth="1"/>
    <col min="3566" max="3566" width="6.5703125" style="1" customWidth="1"/>
    <col min="3567" max="3567" width="7.7109375" style="1" bestFit="1" customWidth="1"/>
    <col min="3568" max="3568" width="7.28515625" style="1" customWidth="1"/>
    <col min="3569" max="3569" width="6.5703125" style="1" bestFit="1" customWidth="1"/>
    <col min="3570" max="3570" width="7.28515625" style="1" bestFit="1" customWidth="1"/>
    <col min="3571" max="3571" width="8.140625" style="1" customWidth="1"/>
    <col min="3572" max="3572" width="7.140625" style="1" customWidth="1"/>
    <col min="3573" max="3573" width="7.7109375" style="1" bestFit="1" customWidth="1"/>
    <col min="3574" max="3574" width="7.28515625" style="1" customWidth="1"/>
    <col min="3575" max="3575" width="7" style="1" customWidth="1"/>
    <col min="3576" max="3576" width="7.5703125" style="1" customWidth="1"/>
    <col min="3577" max="3577" width="7.140625" style="1" customWidth="1"/>
    <col min="3578" max="3578" width="7" style="1" customWidth="1"/>
    <col min="3579" max="3579" width="7.5703125" style="1" customWidth="1"/>
    <col min="3580" max="3580" width="7.140625" style="1" customWidth="1"/>
    <col min="3581" max="3597" width="8.7109375" style="1" customWidth="1"/>
    <col min="3598" max="3598" width="36.85546875" style="1" customWidth="1"/>
    <col min="3599" max="3605" width="14.28515625" style="1" customWidth="1"/>
    <col min="3606" max="3820" width="9.140625" style="1"/>
    <col min="3821" max="3821" width="38.5703125" style="1" customWidth="1"/>
    <col min="3822" max="3822" width="6.5703125" style="1" customWidth="1"/>
    <col min="3823" max="3823" width="7.7109375" style="1" bestFit="1" customWidth="1"/>
    <col min="3824" max="3824" width="7.28515625" style="1" customWidth="1"/>
    <col min="3825" max="3825" width="6.5703125" style="1" bestFit="1" customWidth="1"/>
    <col min="3826" max="3826" width="7.28515625" style="1" bestFit="1" customWidth="1"/>
    <col min="3827" max="3827" width="8.140625" style="1" customWidth="1"/>
    <col min="3828" max="3828" width="7.140625" style="1" customWidth="1"/>
    <col min="3829" max="3829" width="7.7109375" style="1" bestFit="1" customWidth="1"/>
    <col min="3830" max="3830" width="7.28515625" style="1" customWidth="1"/>
    <col min="3831" max="3831" width="7" style="1" customWidth="1"/>
    <col min="3832" max="3832" width="7.5703125" style="1" customWidth="1"/>
    <col min="3833" max="3833" width="7.140625" style="1" customWidth="1"/>
    <col min="3834" max="3834" width="7" style="1" customWidth="1"/>
    <col min="3835" max="3835" width="7.5703125" style="1" customWidth="1"/>
    <col min="3836" max="3836" width="7.140625" style="1" customWidth="1"/>
    <col min="3837" max="3853" width="8.7109375" style="1" customWidth="1"/>
    <col min="3854" max="3854" width="36.85546875" style="1" customWidth="1"/>
    <col min="3855" max="3861" width="14.28515625" style="1" customWidth="1"/>
    <col min="3862" max="4076" width="9.140625" style="1"/>
    <col min="4077" max="4077" width="38.5703125" style="1" customWidth="1"/>
    <col min="4078" max="4078" width="6.5703125" style="1" customWidth="1"/>
    <col min="4079" max="4079" width="7.7109375" style="1" bestFit="1" customWidth="1"/>
    <col min="4080" max="4080" width="7.28515625" style="1" customWidth="1"/>
    <col min="4081" max="4081" width="6.5703125" style="1" bestFit="1" customWidth="1"/>
    <col min="4082" max="4082" width="7.28515625" style="1" bestFit="1" customWidth="1"/>
    <col min="4083" max="4083" width="8.140625" style="1" customWidth="1"/>
    <col min="4084" max="4084" width="7.140625" style="1" customWidth="1"/>
    <col min="4085" max="4085" width="7.7109375" style="1" bestFit="1" customWidth="1"/>
    <col min="4086" max="4086" width="7.28515625" style="1" customWidth="1"/>
    <col min="4087" max="4087" width="7" style="1" customWidth="1"/>
    <col min="4088" max="4088" width="7.5703125" style="1" customWidth="1"/>
    <col min="4089" max="4089" width="7.140625" style="1" customWidth="1"/>
    <col min="4090" max="4090" width="7" style="1" customWidth="1"/>
    <col min="4091" max="4091" width="7.5703125" style="1" customWidth="1"/>
    <col min="4092" max="4092" width="7.140625" style="1" customWidth="1"/>
    <col min="4093" max="4109" width="8.7109375" style="1" customWidth="1"/>
    <col min="4110" max="4110" width="36.85546875" style="1" customWidth="1"/>
    <col min="4111" max="4117" width="14.28515625" style="1" customWidth="1"/>
    <col min="4118" max="4332" width="9.140625" style="1"/>
    <col min="4333" max="4333" width="38.5703125" style="1" customWidth="1"/>
    <col min="4334" max="4334" width="6.5703125" style="1" customWidth="1"/>
    <col min="4335" max="4335" width="7.7109375" style="1" bestFit="1" customWidth="1"/>
    <col min="4336" max="4336" width="7.28515625" style="1" customWidth="1"/>
    <col min="4337" max="4337" width="6.5703125" style="1" bestFit="1" customWidth="1"/>
    <col min="4338" max="4338" width="7.28515625" style="1" bestFit="1" customWidth="1"/>
    <col min="4339" max="4339" width="8.140625" style="1" customWidth="1"/>
    <col min="4340" max="4340" width="7.140625" style="1" customWidth="1"/>
    <col min="4341" max="4341" width="7.7109375" style="1" bestFit="1" customWidth="1"/>
    <col min="4342" max="4342" width="7.28515625" style="1" customWidth="1"/>
    <col min="4343" max="4343" width="7" style="1" customWidth="1"/>
    <col min="4344" max="4344" width="7.5703125" style="1" customWidth="1"/>
    <col min="4345" max="4345" width="7.140625" style="1" customWidth="1"/>
    <col min="4346" max="4346" width="7" style="1" customWidth="1"/>
    <col min="4347" max="4347" width="7.5703125" style="1" customWidth="1"/>
    <col min="4348" max="4348" width="7.140625" style="1" customWidth="1"/>
    <col min="4349" max="4365" width="8.7109375" style="1" customWidth="1"/>
    <col min="4366" max="4366" width="36.85546875" style="1" customWidth="1"/>
    <col min="4367" max="4373" width="14.28515625" style="1" customWidth="1"/>
    <col min="4374" max="4588" width="9.140625" style="1"/>
    <col min="4589" max="4589" width="38.5703125" style="1" customWidth="1"/>
    <col min="4590" max="4590" width="6.5703125" style="1" customWidth="1"/>
    <col min="4591" max="4591" width="7.7109375" style="1" bestFit="1" customWidth="1"/>
    <col min="4592" max="4592" width="7.28515625" style="1" customWidth="1"/>
    <col min="4593" max="4593" width="6.5703125" style="1" bestFit="1" customWidth="1"/>
    <col min="4594" max="4594" width="7.28515625" style="1" bestFit="1" customWidth="1"/>
    <col min="4595" max="4595" width="8.140625" style="1" customWidth="1"/>
    <col min="4596" max="4596" width="7.140625" style="1" customWidth="1"/>
    <col min="4597" max="4597" width="7.7109375" style="1" bestFit="1" customWidth="1"/>
    <col min="4598" max="4598" width="7.28515625" style="1" customWidth="1"/>
    <col min="4599" max="4599" width="7" style="1" customWidth="1"/>
    <col min="4600" max="4600" width="7.5703125" style="1" customWidth="1"/>
    <col min="4601" max="4601" width="7.140625" style="1" customWidth="1"/>
    <col min="4602" max="4602" width="7" style="1" customWidth="1"/>
    <col min="4603" max="4603" width="7.5703125" style="1" customWidth="1"/>
    <col min="4604" max="4604" width="7.140625" style="1" customWidth="1"/>
    <col min="4605" max="4621" width="8.7109375" style="1" customWidth="1"/>
    <col min="4622" max="4622" width="36.85546875" style="1" customWidth="1"/>
    <col min="4623" max="4629" width="14.28515625" style="1" customWidth="1"/>
    <col min="4630" max="4844" width="9.140625" style="1"/>
    <col min="4845" max="4845" width="38.5703125" style="1" customWidth="1"/>
    <col min="4846" max="4846" width="6.5703125" style="1" customWidth="1"/>
    <col min="4847" max="4847" width="7.7109375" style="1" bestFit="1" customWidth="1"/>
    <col min="4848" max="4848" width="7.28515625" style="1" customWidth="1"/>
    <col min="4849" max="4849" width="6.5703125" style="1" bestFit="1" customWidth="1"/>
    <col min="4850" max="4850" width="7.28515625" style="1" bestFit="1" customWidth="1"/>
    <col min="4851" max="4851" width="8.140625" style="1" customWidth="1"/>
    <col min="4852" max="4852" width="7.140625" style="1" customWidth="1"/>
    <col min="4853" max="4853" width="7.7109375" style="1" bestFit="1" customWidth="1"/>
    <col min="4854" max="4854" width="7.28515625" style="1" customWidth="1"/>
    <col min="4855" max="4855" width="7" style="1" customWidth="1"/>
    <col min="4856" max="4856" width="7.5703125" style="1" customWidth="1"/>
    <col min="4857" max="4857" width="7.140625" style="1" customWidth="1"/>
    <col min="4858" max="4858" width="7" style="1" customWidth="1"/>
    <col min="4859" max="4859" width="7.5703125" style="1" customWidth="1"/>
    <col min="4860" max="4860" width="7.140625" style="1" customWidth="1"/>
    <col min="4861" max="4877" width="8.7109375" style="1" customWidth="1"/>
    <col min="4878" max="4878" width="36.85546875" style="1" customWidth="1"/>
    <col min="4879" max="4885" width="14.28515625" style="1" customWidth="1"/>
    <col min="4886" max="5100" width="9.140625" style="1"/>
    <col min="5101" max="5101" width="38.5703125" style="1" customWidth="1"/>
    <col min="5102" max="5102" width="6.5703125" style="1" customWidth="1"/>
    <col min="5103" max="5103" width="7.7109375" style="1" bestFit="1" customWidth="1"/>
    <col min="5104" max="5104" width="7.28515625" style="1" customWidth="1"/>
    <col min="5105" max="5105" width="6.5703125" style="1" bestFit="1" customWidth="1"/>
    <col min="5106" max="5106" width="7.28515625" style="1" bestFit="1" customWidth="1"/>
    <col min="5107" max="5107" width="8.140625" style="1" customWidth="1"/>
    <col min="5108" max="5108" width="7.140625" style="1" customWidth="1"/>
    <col min="5109" max="5109" width="7.7109375" style="1" bestFit="1" customWidth="1"/>
    <col min="5110" max="5110" width="7.28515625" style="1" customWidth="1"/>
    <col min="5111" max="5111" width="7" style="1" customWidth="1"/>
    <col min="5112" max="5112" width="7.5703125" style="1" customWidth="1"/>
    <col min="5113" max="5113" width="7.140625" style="1" customWidth="1"/>
    <col min="5114" max="5114" width="7" style="1" customWidth="1"/>
    <col min="5115" max="5115" width="7.5703125" style="1" customWidth="1"/>
    <col min="5116" max="5116" width="7.140625" style="1" customWidth="1"/>
    <col min="5117" max="5133" width="8.7109375" style="1" customWidth="1"/>
    <col min="5134" max="5134" width="36.85546875" style="1" customWidth="1"/>
    <col min="5135" max="5141" width="14.28515625" style="1" customWidth="1"/>
    <col min="5142" max="5356" width="9.140625" style="1"/>
    <col min="5357" max="5357" width="38.5703125" style="1" customWidth="1"/>
    <col min="5358" max="5358" width="6.5703125" style="1" customWidth="1"/>
    <col min="5359" max="5359" width="7.7109375" style="1" bestFit="1" customWidth="1"/>
    <col min="5360" max="5360" width="7.28515625" style="1" customWidth="1"/>
    <col min="5361" max="5361" width="6.5703125" style="1" bestFit="1" customWidth="1"/>
    <col min="5362" max="5362" width="7.28515625" style="1" bestFit="1" customWidth="1"/>
    <col min="5363" max="5363" width="8.140625" style="1" customWidth="1"/>
    <col min="5364" max="5364" width="7.140625" style="1" customWidth="1"/>
    <col min="5365" max="5365" width="7.7109375" style="1" bestFit="1" customWidth="1"/>
    <col min="5366" max="5366" width="7.28515625" style="1" customWidth="1"/>
    <col min="5367" max="5367" width="7" style="1" customWidth="1"/>
    <col min="5368" max="5368" width="7.5703125" style="1" customWidth="1"/>
    <col min="5369" max="5369" width="7.140625" style="1" customWidth="1"/>
    <col min="5370" max="5370" width="7" style="1" customWidth="1"/>
    <col min="5371" max="5371" width="7.5703125" style="1" customWidth="1"/>
    <col min="5372" max="5372" width="7.140625" style="1" customWidth="1"/>
    <col min="5373" max="5389" width="8.7109375" style="1" customWidth="1"/>
    <col min="5390" max="5390" width="36.85546875" style="1" customWidth="1"/>
    <col min="5391" max="5397" width="14.28515625" style="1" customWidth="1"/>
    <col min="5398" max="5612" width="9.140625" style="1"/>
    <col min="5613" max="5613" width="38.5703125" style="1" customWidth="1"/>
    <col min="5614" max="5614" width="6.5703125" style="1" customWidth="1"/>
    <col min="5615" max="5615" width="7.7109375" style="1" bestFit="1" customWidth="1"/>
    <col min="5616" max="5616" width="7.28515625" style="1" customWidth="1"/>
    <col min="5617" max="5617" width="6.5703125" style="1" bestFit="1" customWidth="1"/>
    <col min="5618" max="5618" width="7.28515625" style="1" bestFit="1" customWidth="1"/>
    <col min="5619" max="5619" width="8.140625" style="1" customWidth="1"/>
    <col min="5620" max="5620" width="7.140625" style="1" customWidth="1"/>
    <col min="5621" max="5621" width="7.7109375" style="1" bestFit="1" customWidth="1"/>
    <col min="5622" max="5622" width="7.28515625" style="1" customWidth="1"/>
    <col min="5623" max="5623" width="7" style="1" customWidth="1"/>
    <col min="5624" max="5624" width="7.5703125" style="1" customWidth="1"/>
    <col min="5625" max="5625" width="7.140625" style="1" customWidth="1"/>
    <col min="5626" max="5626" width="7" style="1" customWidth="1"/>
    <col min="5627" max="5627" width="7.5703125" style="1" customWidth="1"/>
    <col min="5628" max="5628" width="7.140625" style="1" customWidth="1"/>
    <col min="5629" max="5645" width="8.7109375" style="1" customWidth="1"/>
    <col min="5646" max="5646" width="36.85546875" style="1" customWidth="1"/>
    <col min="5647" max="5653" width="14.28515625" style="1" customWidth="1"/>
    <col min="5654" max="5868" width="9.140625" style="1"/>
    <col min="5869" max="5869" width="38.5703125" style="1" customWidth="1"/>
    <col min="5870" max="5870" width="6.5703125" style="1" customWidth="1"/>
    <col min="5871" max="5871" width="7.7109375" style="1" bestFit="1" customWidth="1"/>
    <col min="5872" max="5872" width="7.28515625" style="1" customWidth="1"/>
    <col min="5873" max="5873" width="6.5703125" style="1" bestFit="1" customWidth="1"/>
    <col min="5874" max="5874" width="7.28515625" style="1" bestFit="1" customWidth="1"/>
    <col min="5875" max="5875" width="8.140625" style="1" customWidth="1"/>
    <col min="5876" max="5876" width="7.140625" style="1" customWidth="1"/>
    <col min="5877" max="5877" width="7.7109375" style="1" bestFit="1" customWidth="1"/>
    <col min="5878" max="5878" width="7.28515625" style="1" customWidth="1"/>
    <col min="5879" max="5879" width="7" style="1" customWidth="1"/>
    <col min="5880" max="5880" width="7.5703125" style="1" customWidth="1"/>
    <col min="5881" max="5881" width="7.140625" style="1" customWidth="1"/>
    <col min="5882" max="5882" width="7" style="1" customWidth="1"/>
    <col min="5883" max="5883" width="7.5703125" style="1" customWidth="1"/>
    <col min="5884" max="5884" width="7.140625" style="1" customWidth="1"/>
    <col min="5885" max="5901" width="8.7109375" style="1" customWidth="1"/>
    <col min="5902" max="5902" width="36.85546875" style="1" customWidth="1"/>
    <col min="5903" max="5909" width="14.28515625" style="1" customWidth="1"/>
    <col min="5910" max="6124" width="9.140625" style="1"/>
    <col min="6125" max="6125" width="38.5703125" style="1" customWidth="1"/>
    <col min="6126" max="6126" width="6.5703125" style="1" customWidth="1"/>
    <col min="6127" max="6127" width="7.7109375" style="1" bestFit="1" customWidth="1"/>
    <col min="6128" max="6128" width="7.28515625" style="1" customWidth="1"/>
    <col min="6129" max="6129" width="6.5703125" style="1" bestFit="1" customWidth="1"/>
    <col min="6130" max="6130" width="7.28515625" style="1" bestFit="1" customWidth="1"/>
    <col min="6131" max="6131" width="8.140625" style="1" customWidth="1"/>
    <col min="6132" max="6132" width="7.140625" style="1" customWidth="1"/>
    <col min="6133" max="6133" width="7.7109375" style="1" bestFit="1" customWidth="1"/>
    <col min="6134" max="6134" width="7.28515625" style="1" customWidth="1"/>
    <col min="6135" max="6135" width="7" style="1" customWidth="1"/>
    <col min="6136" max="6136" width="7.5703125" style="1" customWidth="1"/>
    <col min="6137" max="6137" width="7.140625" style="1" customWidth="1"/>
    <col min="6138" max="6138" width="7" style="1" customWidth="1"/>
    <col min="6139" max="6139" width="7.5703125" style="1" customWidth="1"/>
    <col min="6140" max="6140" width="7.140625" style="1" customWidth="1"/>
    <col min="6141" max="6157" width="8.7109375" style="1" customWidth="1"/>
    <col min="6158" max="6158" width="36.85546875" style="1" customWidth="1"/>
    <col min="6159" max="6165" width="14.28515625" style="1" customWidth="1"/>
    <col min="6166" max="6380" width="9.140625" style="1"/>
    <col min="6381" max="6381" width="38.5703125" style="1" customWidth="1"/>
    <col min="6382" max="6382" width="6.5703125" style="1" customWidth="1"/>
    <col min="6383" max="6383" width="7.7109375" style="1" bestFit="1" customWidth="1"/>
    <col min="6384" max="6384" width="7.28515625" style="1" customWidth="1"/>
    <col min="6385" max="6385" width="6.5703125" style="1" bestFit="1" customWidth="1"/>
    <col min="6386" max="6386" width="7.28515625" style="1" bestFit="1" customWidth="1"/>
    <col min="6387" max="6387" width="8.140625" style="1" customWidth="1"/>
    <col min="6388" max="6388" width="7.140625" style="1" customWidth="1"/>
    <col min="6389" max="6389" width="7.7109375" style="1" bestFit="1" customWidth="1"/>
    <col min="6390" max="6390" width="7.28515625" style="1" customWidth="1"/>
    <col min="6391" max="6391" width="7" style="1" customWidth="1"/>
    <col min="6392" max="6392" width="7.5703125" style="1" customWidth="1"/>
    <col min="6393" max="6393" width="7.140625" style="1" customWidth="1"/>
    <col min="6394" max="6394" width="7" style="1" customWidth="1"/>
    <col min="6395" max="6395" width="7.5703125" style="1" customWidth="1"/>
    <col min="6396" max="6396" width="7.140625" style="1" customWidth="1"/>
    <col min="6397" max="6413" width="8.7109375" style="1" customWidth="1"/>
    <col min="6414" max="6414" width="36.85546875" style="1" customWidth="1"/>
    <col min="6415" max="6421" width="14.28515625" style="1" customWidth="1"/>
    <col min="6422" max="6636" width="9.140625" style="1"/>
    <col min="6637" max="6637" width="38.5703125" style="1" customWidth="1"/>
    <col min="6638" max="6638" width="6.5703125" style="1" customWidth="1"/>
    <col min="6639" max="6639" width="7.7109375" style="1" bestFit="1" customWidth="1"/>
    <col min="6640" max="6640" width="7.28515625" style="1" customWidth="1"/>
    <col min="6641" max="6641" width="6.5703125" style="1" bestFit="1" customWidth="1"/>
    <col min="6642" max="6642" width="7.28515625" style="1" bestFit="1" customWidth="1"/>
    <col min="6643" max="6643" width="8.140625" style="1" customWidth="1"/>
    <col min="6644" max="6644" width="7.140625" style="1" customWidth="1"/>
    <col min="6645" max="6645" width="7.7109375" style="1" bestFit="1" customWidth="1"/>
    <col min="6646" max="6646" width="7.28515625" style="1" customWidth="1"/>
    <col min="6647" max="6647" width="7" style="1" customWidth="1"/>
    <col min="6648" max="6648" width="7.5703125" style="1" customWidth="1"/>
    <col min="6649" max="6649" width="7.140625" style="1" customWidth="1"/>
    <col min="6650" max="6650" width="7" style="1" customWidth="1"/>
    <col min="6651" max="6651" width="7.5703125" style="1" customWidth="1"/>
    <col min="6652" max="6652" width="7.140625" style="1" customWidth="1"/>
    <col min="6653" max="6669" width="8.7109375" style="1" customWidth="1"/>
    <col min="6670" max="6670" width="36.85546875" style="1" customWidth="1"/>
    <col min="6671" max="6677" width="14.28515625" style="1" customWidth="1"/>
    <col min="6678" max="6892" width="9.140625" style="1"/>
    <col min="6893" max="6893" width="38.5703125" style="1" customWidth="1"/>
    <col min="6894" max="6894" width="6.5703125" style="1" customWidth="1"/>
    <col min="6895" max="6895" width="7.7109375" style="1" bestFit="1" customWidth="1"/>
    <col min="6896" max="6896" width="7.28515625" style="1" customWidth="1"/>
    <col min="6897" max="6897" width="6.5703125" style="1" bestFit="1" customWidth="1"/>
    <col min="6898" max="6898" width="7.28515625" style="1" bestFit="1" customWidth="1"/>
    <col min="6899" max="6899" width="8.140625" style="1" customWidth="1"/>
    <col min="6900" max="6900" width="7.140625" style="1" customWidth="1"/>
    <col min="6901" max="6901" width="7.7109375" style="1" bestFit="1" customWidth="1"/>
    <col min="6902" max="6902" width="7.28515625" style="1" customWidth="1"/>
    <col min="6903" max="6903" width="7" style="1" customWidth="1"/>
    <col min="6904" max="6904" width="7.5703125" style="1" customWidth="1"/>
    <col min="6905" max="6905" width="7.140625" style="1" customWidth="1"/>
    <col min="6906" max="6906" width="7" style="1" customWidth="1"/>
    <col min="6907" max="6907" width="7.5703125" style="1" customWidth="1"/>
    <col min="6908" max="6908" width="7.140625" style="1" customWidth="1"/>
    <col min="6909" max="6925" width="8.7109375" style="1" customWidth="1"/>
    <col min="6926" max="6926" width="36.85546875" style="1" customWidth="1"/>
    <col min="6927" max="6933" width="14.28515625" style="1" customWidth="1"/>
    <col min="6934" max="7148" width="9.140625" style="1"/>
    <col min="7149" max="7149" width="38.5703125" style="1" customWidth="1"/>
    <col min="7150" max="7150" width="6.5703125" style="1" customWidth="1"/>
    <col min="7151" max="7151" width="7.7109375" style="1" bestFit="1" customWidth="1"/>
    <col min="7152" max="7152" width="7.28515625" style="1" customWidth="1"/>
    <col min="7153" max="7153" width="6.5703125" style="1" bestFit="1" customWidth="1"/>
    <col min="7154" max="7154" width="7.28515625" style="1" bestFit="1" customWidth="1"/>
    <col min="7155" max="7155" width="8.140625" style="1" customWidth="1"/>
    <col min="7156" max="7156" width="7.140625" style="1" customWidth="1"/>
    <col min="7157" max="7157" width="7.7109375" style="1" bestFit="1" customWidth="1"/>
    <col min="7158" max="7158" width="7.28515625" style="1" customWidth="1"/>
    <col min="7159" max="7159" width="7" style="1" customWidth="1"/>
    <col min="7160" max="7160" width="7.5703125" style="1" customWidth="1"/>
    <col min="7161" max="7161" width="7.140625" style="1" customWidth="1"/>
    <col min="7162" max="7162" width="7" style="1" customWidth="1"/>
    <col min="7163" max="7163" width="7.5703125" style="1" customWidth="1"/>
    <col min="7164" max="7164" width="7.140625" style="1" customWidth="1"/>
    <col min="7165" max="7181" width="8.7109375" style="1" customWidth="1"/>
    <col min="7182" max="7182" width="36.85546875" style="1" customWidth="1"/>
    <col min="7183" max="7189" width="14.28515625" style="1" customWidth="1"/>
    <col min="7190" max="7404" width="9.140625" style="1"/>
    <col min="7405" max="7405" width="38.5703125" style="1" customWidth="1"/>
    <col min="7406" max="7406" width="6.5703125" style="1" customWidth="1"/>
    <col min="7407" max="7407" width="7.7109375" style="1" bestFit="1" customWidth="1"/>
    <col min="7408" max="7408" width="7.28515625" style="1" customWidth="1"/>
    <col min="7409" max="7409" width="6.5703125" style="1" bestFit="1" customWidth="1"/>
    <col min="7410" max="7410" width="7.28515625" style="1" bestFit="1" customWidth="1"/>
    <col min="7411" max="7411" width="8.140625" style="1" customWidth="1"/>
    <col min="7412" max="7412" width="7.140625" style="1" customWidth="1"/>
    <col min="7413" max="7413" width="7.7109375" style="1" bestFit="1" customWidth="1"/>
    <col min="7414" max="7414" width="7.28515625" style="1" customWidth="1"/>
    <col min="7415" max="7415" width="7" style="1" customWidth="1"/>
    <col min="7416" max="7416" width="7.5703125" style="1" customWidth="1"/>
    <col min="7417" max="7417" width="7.140625" style="1" customWidth="1"/>
    <col min="7418" max="7418" width="7" style="1" customWidth="1"/>
    <col min="7419" max="7419" width="7.5703125" style="1" customWidth="1"/>
    <col min="7420" max="7420" width="7.140625" style="1" customWidth="1"/>
    <col min="7421" max="7437" width="8.7109375" style="1" customWidth="1"/>
    <col min="7438" max="7438" width="36.85546875" style="1" customWidth="1"/>
    <col min="7439" max="7445" width="14.28515625" style="1" customWidth="1"/>
    <col min="7446" max="7660" width="9.140625" style="1"/>
    <col min="7661" max="7661" width="38.5703125" style="1" customWidth="1"/>
    <col min="7662" max="7662" width="6.5703125" style="1" customWidth="1"/>
    <col min="7663" max="7663" width="7.7109375" style="1" bestFit="1" customWidth="1"/>
    <col min="7664" max="7664" width="7.28515625" style="1" customWidth="1"/>
    <col min="7665" max="7665" width="6.5703125" style="1" bestFit="1" customWidth="1"/>
    <col min="7666" max="7666" width="7.28515625" style="1" bestFit="1" customWidth="1"/>
    <col min="7667" max="7667" width="8.140625" style="1" customWidth="1"/>
    <col min="7668" max="7668" width="7.140625" style="1" customWidth="1"/>
    <col min="7669" max="7669" width="7.7109375" style="1" bestFit="1" customWidth="1"/>
    <col min="7670" max="7670" width="7.28515625" style="1" customWidth="1"/>
    <col min="7671" max="7671" width="7" style="1" customWidth="1"/>
    <col min="7672" max="7672" width="7.5703125" style="1" customWidth="1"/>
    <col min="7673" max="7673" width="7.140625" style="1" customWidth="1"/>
    <col min="7674" max="7674" width="7" style="1" customWidth="1"/>
    <col min="7675" max="7675" width="7.5703125" style="1" customWidth="1"/>
    <col min="7676" max="7676" width="7.140625" style="1" customWidth="1"/>
    <col min="7677" max="7693" width="8.7109375" style="1" customWidth="1"/>
    <col min="7694" max="7694" width="36.85546875" style="1" customWidth="1"/>
    <col min="7695" max="7701" width="14.28515625" style="1" customWidth="1"/>
    <col min="7702" max="7916" width="9.140625" style="1"/>
    <col min="7917" max="7917" width="38.5703125" style="1" customWidth="1"/>
    <col min="7918" max="7918" width="6.5703125" style="1" customWidth="1"/>
    <col min="7919" max="7919" width="7.7109375" style="1" bestFit="1" customWidth="1"/>
    <col min="7920" max="7920" width="7.28515625" style="1" customWidth="1"/>
    <col min="7921" max="7921" width="6.5703125" style="1" bestFit="1" customWidth="1"/>
    <col min="7922" max="7922" width="7.28515625" style="1" bestFit="1" customWidth="1"/>
    <col min="7923" max="7923" width="8.140625" style="1" customWidth="1"/>
    <col min="7924" max="7924" width="7.140625" style="1" customWidth="1"/>
    <col min="7925" max="7925" width="7.7109375" style="1" bestFit="1" customWidth="1"/>
    <col min="7926" max="7926" width="7.28515625" style="1" customWidth="1"/>
    <col min="7927" max="7927" width="7" style="1" customWidth="1"/>
    <col min="7928" max="7928" width="7.5703125" style="1" customWidth="1"/>
    <col min="7929" max="7929" width="7.140625" style="1" customWidth="1"/>
    <col min="7930" max="7930" width="7" style="1" customWidth="1"/>
    <col min="7931" max="7931" width="7.5703125" style="1" customWidth="1"/>
    <col min="7932" max="7932" width="7.140625" style="1" customWidth="1"/>
    <col min="7933" max="7949" width="8.7109375" style="1" customWidth="1"/>
    <col min="7950" max="7950" width="36.85546875" style="1" customWidth="1"/>
    <col min="7951" max="7957" width="14.28515625" style="1" customWidth="1"/>
    <col min="7958" max="8172" width="9.140625" style="1"/>
    <col min="8173" max="8173" width="38.5703125" style="1" customWidth="1"/>
    <col min="8174" max="8174" width="6.5703125" style="1" customWidth="1"/>
    <col min="8175" max="8175" width="7.7109375" style="1" bestFit="1" customWidth="1"/>
    <col min="8176" max="8176" width="7.28515625" style="1" customWidth="1"/>
    <col min="8177" max="8177" width="6.5703125" style="1" bestFit="1" customWidth="1"/>
    <col min="8178" max="8178" width="7.28515625" style="1" bestFit="1" customWidth="1"/>
    <col min="8179" max="8179" width="8.140625" style="1" customWidth="1"/>
    <col min="8180" max="8180" width="7.140625" style="1" customWidth="1"/>
    <col min="8181" max="8181" width="7.7109375" style="1" bestFit="1" customWidth="1"/>
    <col min="8182" max="8182" width="7.28515625" style="1" customWidth="1"/>
    <col min="8183" max="8183" width="7" style="1" customWidth="1"/>
    <col min="8184" max="8184" width="7.5703125" style="1" customWidth="1"/>
    <col min="8185" max="8185" width="7.140625" style="1" customWidth="1"/>
    <col min="8186" max="8186" width="7" style="1" customWidth="1"/>
    <col min="8187" max="8187" width="7.5703125" style="1" customWidth="1"/>
    <col min="8188" max="8188" width="7.140625" style="1" customWidth="1"/>
    <col min="8189" max="8205" width="8.7109375" style="1" customWidth="1"/>
    <col min="8206" max="8206" width="36.85546875" style="1" customWidth="1"/>
    <col min="8207" max="8213" width="14.28515625" style="1" customWidth="1"/>
    <col min="8214" max="8428" width="9.140625" style="1"/>
    <col min="8429" max="8429" width="38.5703125" style="1" customWidth="1"/>
    <col min="8430" max="8430" width="6.5703125" style="1" customWidth="1"/>
    <col min="8431" max="8431" width="7.7109375" style="1" bestFit="1" customWidth="1"/>
    <col min="8432" max="8432" width="7.28515625" style="1" customWidth="1"/>
    <col min="8433" max="8433" width="6.5703125" style="1" bestFit="1" customWidth="1"/>
    <col min="8434" max="8434" width="7.28515625" style="1" bestFit="1" customWidth="1"/>
    <col min="8435" max="8435" width="8.140625" style="1" customWidth="1"/>
    <col min="8436" max="8436" width="7.140625" style="1" customWidth="1"/>
    <col min="8437" max="8437" width="7.7109375" style="1" bestFit="1" customWidth="1"/>
    <col min="8438" max="8438" width="7.28515625" style="1" customWidth="1"/>
    <col min="8439" max="8439" width="7" style="1" customWidth="1"/>
    <col min="8440" max="8440" width="7.5703125" style="1" customWidth="1"/>
    <col min="8441" max="8441" width="7.140625" style="1" customWidth="1"/>
    <col min="8442" max="8442" width="7" style="1" customWidth="1"/>
    <col min="8443" max="8443" width="7.5703125" style="1" customWidth="1"/>
    <col min="8444" max="8444" width="7.140625" style="1" customWidth="1"/>
    <col min="8445" max="8461" width="8.7109375" style="1" customWidth="1"/>
    <col min="8462" max="8462" width="36.85546875" style="1" customWidth="1"/>
    <col min="8463" max="8469" width="14.28515625" style="1" customWidth="1"/>
    <col min="8470" max="8684" width="9.140625" style="1"/>
    <col min="8685" max="8685" width="38.5703125" style="1" customWidth="1"/>
    <col min="8686" max="8686" width="6.5703125" style="1" customWidth="1"/>
    <col min="8687" max="8687" width="7.7109375" style="1" bestFit="1" customWidth="1"/>
    <col min="8688" max="8688" width="7.28515625" style="1" customWidth="1"/>
    <col min="8689" max="8689" width="6.5703125" style="1" bestFit="1" customWidth="1"/>
    <col min="8690" max="8690" width="7.28515625" style="1" bestFit="1" customWidth="1"/>
    <col min="8691" max="8691" width="8.140625" style="1" customWidth="1"/>
    <col min="8692" max="8692" width="7.140625" style="1" customWidth="1"/>
    <col min="8693" max="8693" width="7.7109375" style="1" bestFit="1" customWidth="1"/>
    <col min="8694" max="8694" width="7.28515625" style="1" customWidth="1"/>
    <col min="8695" max="8695" width="7" style="1" customWidth="1"/>
    <col min="8696" max="8696" width="7.5703125" style="1" customWidth="1"/>
    <col min="8697" max="8697" width="7.140625" style="1" customWidth="1"/>
    <col min="8698" max="8698" width="7" style="1" customWidth="1"/>
    <col min="8699" max="8699" width="7.5703125" style="1" customWidth="1"/>
    <col min="8700" max="8700" width="7.140625" style="1" customWidth="1"/>
    <col min="8701" max="8717" width="8.7109375" style="1" customWidth="1"/>
    <col min="8718" max="8718" width="36.85546875" style="1" customWidth="1"/>
    <col min="8719" max="8725" width="14.28515625" style="1" customWidth="1"/>
    <col min="8726" max="8940" width="9.140625" style="1"/>
    <col min="8941" max="8941" width="38.5703125" style="1" customWidth="1"/>
    <col min="8942" max="8942" width="6.5703125" style="1" customWidth="1"/>
    <col min="8943" max="8943" width="7.7109375" style="1" bestFit="1" customWidth="1"/>
    <col min="8944" max="8944" width="7.28515625" style="1" customWidth="1"/>
    <col min="8945" max="8945" width="6.5703125" style="1" bestFit="1" customWidth="1"/>
    <col min="8946" max="8946" width="7.28515625" style="1" bestFit="1" customWidth="1"/>
    <col min="8947" max="8947" width="8.140625" style="1" customWidth="1"/>
    <col min="8948" max="8948" width="7.140625" style="1" customWidth="1"/>
    <col min="8949" max="8949" width="7.7109375" style="1" bestFit="1" customWidth="1"/>
    <col min="8950" max="8950" width="7.28515625" style="1" customWidth="1"/>
    <col min="8951" max="8951" width="7" style="1" customWidth="1"/>
    <col min="8952" max="8952" width="7.5703125" style="1" customWidth="1"/>
    <col min="8953" max="8953" width="7.140625" style="1" customWidth="1"/>
    <col min="8954" max="8954" width="7" style="1" customWidth="1"/>
    <col min="8955" max="8955" width="7.5703125" style="1" customWidth="1"/>
    <col min="8956" max="8956" width="7.140625" style="1" customWidth="1"/>
    <col min="8957" max="8973" width="8.7109375" style="1" customWidth="1"/>
    <col min="8974" max="8974" width="36.85546875" style="1" customWidth="1"/>
    <col min="8975" max="8981" width="14.28515625" style="1" customWidth="1"/>
    <col min="8982" max="9196" width="9.140625" style="1"/>
    <col min="9197" max="9197" width="38.5703125" style="1" customWidth="1"/>
    <col min="9198" max="9198" width="6.5703125" style="1" customWidth="1"/>
    <col min="9199" max="9199" width="7.7109375" style="1" bestFit="1" customWidth="1"/>
    <col min="9200" max="9200" width="7.28515625" style="1" customWidth="1"/>
    <col min="9201" max="9201" width="6.5703125" style="1" bestFit="1" customWidth="1"/>
    <col min="9202" max="9202" width="7.28515625" style="1" bestFit="1" customWidth="1"/>
    <col min="9203" max="9203" width="8.140625" style="1" customWidth="1"/>
    <col min="9204" max="9204" width="7.140625" style="1" customWidth="1"/>
    <col min="9205" max="9205" width="7.7109375" style="1" bestFit="1" customWidth="1"/>
    <col min="9206" max="9206" width="7.28515625" style="1" customWidth="1"/>
    <col min="9207" max="9207" width="7" style="1" customWidth="1"/>
    <col min="9208" max="9208" width="7.5703125" style="1" customWidth="1"/>
    <col min="9209" max="9209" width="7.140625" style="1" customWidth="1"/>
    <col min="9210" max="9210" width="7" style="1" customWidth="1"/>
    <col min="9211" max="9211" width="7.5703125" style="1" customWidth="1"/>
    <col min="9212" max="9212" width="7.140625" style="1" customWidth="1"/>
    <col min="9213" max="9229" width="8.7109375" style="1" customWidth="1"/>
    <col min="9230" max="9230" width="36.85546875" style="1" customWidth="1"/>
    <col min="9231" max="9237" width="14.28515625" style="1" customWidth="1"/>
    <col min="9238" max="9452" width="9.140625" style="1"/>
    <col min="9453" max="9453" width="38.5703125" style="1" customWidth="1"/>
    <col min="9454" max="9454" width="6.5703125" style="1" customWidth="1"/>
    <col min="9455" max="9455" width="7.7109375" style="1" bestFit="1" customWidth="1"/>
    <col min="9456" max="9456" width="7.28515625" style="1" customWidth="1"/>
    <col min="9457" max="9457" width="6.5703125" style="1" bestFit="1" customWidth="1"/>
    <col min="9458" max="9458" width="7.28515625" style="1" bestFit="1" customWidth="1"/>
    <col min="9459" max="9459" width="8.140625" style="1" customWidth="1"/>
    <col min="9460" max="9460" width="7.140625" style="1" customWidth="1"/>
    <col min="9461" max="9461" width="7.7109375" style="1" bestFit="1" customWidth="1"/>
    <col min="9462" max="9462" width="7.28515625" style="1" customWidth="1"/>
    <col min="9463" max="9463" width="7" style="1" customWidth="1"/>
    <col min="9464" max="9464" width="7.5703125" style="1" customWidth="1"/>
    <col min="9465" max="9465" width="7.140625" style="1" customWidth="1"/>
    <col min="9466" max="9466" width="7" style="1" customWidth="1"/>
    <col min="9467" max="9467" width="7.5703125" style="1" customWidth="1"/>
    <col min="9468" max="9468" width="7.140625" style="1" customWidth="1"/>
    <col min="9469" max="9485" width="8.7109375" style="1" customWidth="1"/>
    <col min="9486" max="9486" width="36.85546875" style="1" customWidth="1"/>
    <col min="9487" max="9493" width="14.28515625" style="1" customWidth="1"/>
    <col min="9494" max="9708" width="9.140625" style="1"/>
    <col min="9709" max="9709" width="38.5703125" style="1" customWidth="1"/>
    <col min="9710" max="9710" width="6.5703125" style="1" customWidth="1"/>
    <col min="9711" max="9711" width="7.7109375" style="1" bestFit="1" customWidth="1"/>
    <col min="9712" max="9712" width="7.28515625" style="1" customWidth="1"/>
    <col min="9713" max="9713" width="6.5703125" style="1" bestFit="1" customWidth="1"/>
    <col min="9714" max="9714" width="7.28515625" style="1" bestFit="1" customWidth="1"/>
    <col min="9715" max="9715" width="8.140625" style="1" customWidth="1"/>
    <col min="9716" max="9716" width="7.140625" style="1" customWidth="1"/>
    <col min="9717" max="9717" width="7.7109375" style="1" bestFit="1" customWidth="1"/>
    <col min="9718" max="9718" width="7.28515625" style="1" customWidth="1"/>
    <col min="9719" max="9719" width="7" style="1" customWidth="1"/>
    <col min="9720" max="9720" width="7.5703125" style="1" customWidth="1"/>
    <col min="9721" max="9721" width="7.140625" style="1" customWidth="1"/>
    <col min="9722" max="9722" width="7" style="1" customWidth="1"/>
    <col min="9723" max="9723" width="7.5703125" style="1" customWidth="1"/>
    <col min="9724" max="9724" width="7.140625" style="1" customWidth="1"/>
    <col min="9725" max="9741" width="8.7109375" style="1" customWidth="1"/>
    <col min="9742" max="9742" width="36.85546875" style="1" customWidth="1"/>
    <col min="9743" max="9749" width="14.28515625" style="1" customWidth="1"/>
    <col min="9750" max="9964" width="9.140625" style="1"/>
    <col min="9965" max="9965" width="38.5703125" style="1" customWidth="1"/>
    <col min="9966" max="9966" width="6.5703125" style="1" customWidth="1"/>
    <col min="9967" max="9967" width="7.7109375" style="1" bestFit="1" customWidth="1"/>
    <col min="9968" max="9968" width="7.28515625" style="1" customWidth="1"/>
    <col min="9969" max="9969" width="6.5703125" style="1" bestFit="1" customWidth="1"/>
    <col min="9970" max="9970" width="7.28515625" style="1" bestFit="1" customWidth="1"/>
    <col min="9971" max="9971" width="8.140625" style="1" customWidth="1"/>
    <col min="9972" max="9972" width="7.140625" style="1" customWidth="1"/>
    <col min="9973" max="9973" width="7.7109375" style="1" bestFit="1" customWidth="1"/>
    <col min="9974" max="9974" width="7.28515625" style="1" customWidth="1"/>
    <col min="9975" max="9975" width="7" style="1" customWidth="1"/>
    <col min="9976" max="9976" width="7.5703125" style="1" customWidth="1"/>
    <col min="9977" max="9977" width="7.140625" style="1" customWidth="1"/>
    <col min="9978" max="9978" width="7" style="1" customWidth="1"/>
    <col min="9979" max="9979" width="7.5703125" style="1" customWidth="1"/>
    <col min="9980" max="9980" width="7.140625" style="1" customWidth="1"/>
    <col min="9981" max="9997" width="8.7109375" style="1" customWidth="1"/>
    <col min="9998" max="9998" width="36.85546875" style="1" customWidth="1"/>
    <col min="9999" max="10005" width="14.28515625" style="1" customWidth="1"/>
    <col min="10006" max="10220" width="9.140625" style="1"/>
    <col min="10221" max="10221" width="38.5703125" style="1" customWidth="1"/>
    <col min="10222" max="10222" width="6.5703125" style="1" customWidth="1"/>
    <col min="10223" max="10223" width="7.7109375" style="1" bestFit="1" customWidth="1"/>
    <col min="10224" max="10224" width="7.28515625" style="1" customWidth="1"/>
    <col min="10225" max="10225" width="6.5703125" style="1" bestFit="1" customWidth="1"/>
    <col min="10226" max="10226" width="7.28515625" style="1" bestFit="1" customWidth="1"/>
    <col min="10227" max="10227" width="8.140625" style="1" customWidth="1"/>
    <col min="10228" max="10228" width="7.140625" style="1" customWidth="1"/>
    <col min="10229" max="10229" width="7.7109375" style="1" bestFit="1" customWidth="1"/>
    <col min="10230" max="10230" width="7.28515625" style="1" customWidth="1"/>
    <col min="10231" max="10231" width="7" style="1" customWidth="1"/>
    <col min="10232" max="10232" width="7.5703125" style="1" customWidth="1"/>
    <col min="10233" max="10233" width="7.140625" style="1" customWidth="1"/>
    <col min="10234" max="10234" width="7" style="1" customWidth="1"/>
    <col min="10235" max="10235" width="7.5703125" style="1" customWidth="1"/>
    <col min="10236" max="10236" width="7.140625" style="1" customWidth="1"/>
    <col min="10237" max="10253" width="8.7109375" style="1" customWidth="1"/>
    <col min="10254" max="10254" width="36.85546875" style="1" customWidth="1"/>
    <col min="10255" max="10261" width="14.28515625" style="1" customWidth="1"/>
    <col min="10262" max="10476" width="9.140625" style="1"/>
    <col min="10477" max="10477" width="38.5703125" style="1" customWidth="1"/>
    <col min="10478" max="10478" width="6.5703125" style="1" customWidth="1"/>
    <col min="10479" max="10479" width="7.7109375" style="1" bestFit="1" customWidth="1"/>
    <col min="10480" max="10480" width="7.28515625" style="1" customWidth="1"/>
    <col min="10481" max="10481" width="6.5703125" style="1" bestFit="1" customWidth="1"/>
    <col min="10482" max="10482" width="7.28515625" style="1" bestFit="1" customWidth="1"/>
    <col min="10483" max="10483" width="8.140625" style="1" customWidth="1"/>
    <col min="10484" max="10484" width="7.140625" style="1" customWidth="1"/>
    <col min="10485" max="10485" width="7.7109375" style="1" bestFit="1" customWidth="1"/>
    <col min="10486" max="10486" width="7.28515625" style="1" customWidth="1"/>
    <col min="10487" max="10487" width="7" style="1" customWidth="1"/>
    <col min="10488" max="10488" width="7.5703125" style="1" customWidth="1"/>
    <col min="10489" max="10489" width="7.140625" style="1" customWidth="1"/>
    <col min="10490" max="10490" width="7" style="1" customWidth="1"/>
    <col min="10491" max="10491" width="7.5703125" style="1" customWidth="1"/>
    <col min="10492" max="10492" width="7.140625" style="1" customWidth="1"/>
    <col min="10493" max="10509" width="8.7109375" style="1" customWidth="1"/>
    <col min="10510" max="10510" width="36.85546875" style="1" customWidth="1"/>
    <col min="10511" max="10517" width="14.28515625" style="1" customWidth="1"/>
    <col min="10518" max="10732" width="9.140625" style="1"/>
    <col min="10733" max="10733" width="38.5703125" style="1" customWidth="1"/>
    <col min="10734" max="10734" width="6.5703125" style="1" customWidth="1"/>
    <col min="10735" max="10735" width="7.7109375" style="1" bestFit="1" customWidth="1"/>
    <col min="10736" max="10736" width="7.28515625" style="1" customWidth="1"/>
    <col min="10737" max="10737" width="6.5703125" style="1" bestFit="1" customWidth="1"/>
    <col min="10738" max="10738" width="7.28515625" style="1" bestFit="1" customWidth="1"/>
    <col min="10739" max="10739" width="8.140625" style="1" customWidth="1"/>
    <col min="10740" max="10740" width="7.140625" style="1" customWidth="1"/>
    <col min="10741" max="10741" width="7.7109375" style="1" bestFit="1" customWidth="1"/>
    <col min="10742" max="10742" width="7.28515625" style="1" customWidth="1"/>
    <col min="10743" max="10743" width="7" style="1" customWidth="1"/>
    <col min="10744" max="10744" width="7.5703125" style="1" customWidth="1"/>
    <col min="10745" max="10745" width="7.140625" style="1" customWidth="1"/>
    <col min="10746" max="10746" width="7" style="1" customWidth="1"/>
    <col min="10747" max="10747" width="7.5703125" style="1" customWidth="1"/>
    <col min="10748" max="10748" width="7.140625" style="1" customWidth="1"/>
    <col min="10749" max="10765" width="8.7109375" style="1" customWidth="1"/>
    <col min="10766" max="10766" width="36.85546875" style="1" customWidth="1"/>
    <col min="10767" max="10773" width="14.28515625" style="1" customWidth="1"/>
    <col min="10774" max="10988" width="9.140625" style="1"/>
    <col min="10989" max="10989" width="38.5703125" style="1" customWidth="1"/>
    <col min="10990" max="10990" width="6.5703125" style="1" customWidth="1"/>
    <col min="10991" max="10991" width="7.7109375" style="1" bestFit="1" customWidth="1"/>
    <col min="10992" max="10992" width="7.28515625" style="1" customWidth="1"/>
    <col min="10993" max="10993" width="6.5703125" style="1" bestFit="1" customWidth="1"/>
    <col min="10994" max="10994" width="7.28515625" style="1" bestFit="1" customWidth="1"/>
    <col min="10995" max="10995" width="8.140625" style="1" customWidth="1"/>
    <col min="10996" max="10996" width="7.140625" style="1" customWidth="1"/>
    <col min="10997" max="10997" width="7.7109375" style="1" bestFit="1" customWidth="1"/>
    <col min="10998" max="10998" width="7.28515625" style="1" customWidth="1"/>
    <col min="10999" max="10999" width="7" style="1" customWidth="1"/>
    <col min="11000" max="11000" width="7.5703125" style="1" customWidth="1"/>
    <col min="11001" max="11001" width="7.140625" style="1" customWidth="1"/>
    <col min="11002" max="11002" width="7" style="1" customWidth="1"/>
    <col min="11003" max="11003" width="7.5703125" style="1" customWidth="1"/>
    <col min="11004" max="11004" width="7.140625" style="1" customWidth="1"/>
    <col min="11005" max="11021" width="8.7109375" style="1" customWidth="1"/>
    <col min="11022" max="11022" width="36.85546875" style="1" customWidth="1"/>
    <col min="11023" max="11029" width="14.28515625" style="1" customWidth="1"/>
    <col min="11030" max="11244" width="9.140625" style="1"/>
    <col min="11245" max="11245" width="38.5703125" style="1" customWidth="1"/>
    <col min="11246" max="11246" width="6.5703125" style="1" customWidth="1"/>
    <col min="11247" max="11247" width="7.7109375" style="1" bestFit="1" customWidth="1"/>
    <col min="11248" max="11248" width="7.28515625" style="1" customWidth="1"/>
    <col min="11249" max="11249" width="6.5703125" style="1" bestFit="1" customWidth="1"/>
    <col min="11250" max="11250" width="7.28515625" style="1" bestFit="1" customWidth="1"/>
    <col min="11251" max="11251" width="8.140625" style="1" customWidth="1"/>
    <col min="11252" max="11252" width="7.140625" style="1" customWidth="1"/>
    <col min="11253" max="11253" width="7.7109375" style="1" bestFit="1" customWidth="1"/>
    <col min="11254" max="11254" width="7.28515625" style="1" customWidth="1"/>
    <col min="11255" max="11255" width="7" style="1" customWidth="1"/>
    <col min="11256" max="11256" width="7.5703125" style="1" customWidth="1"/>
    <col min="11257" max="11257" width="7.140625" style="1" customWidth="1"/>
    <col min="11258" max="11258" width="7" style="1" customWidth="1"/>
    <col min="11259" max="11259" width="7.5703125" style="1" customWidth="1"/>
    <col min="11260" max="11260" width="7.140625" style="1" customWidth="1"/>
    <col min="11261" max="11277" width="8.7109375" style="1" customWidth="1"/>
    <col min="11278" max="11278" width="36.85546875" style="1" customWidth="1"/>
    <col min="11279" max="11285" width="14.28515625" style="1" customWidth="1"/>
    <col min="11286" max="11500" width="9.140625" style="1"/>
    <col min="11501" max="11501" width="38.5703125" style="1" customWidth="1"/>
    <col min="11502" max="11502" width="6.5703125" style="1" customWidth="1"/>
    <col min="11503" max="11503" width="7.7109375" style="1" bestFit="1" customWidth="1"/>
    <col min="11504" max="11504" width="7.28515625" style="1" customWidth="1"/>
    <col min="11505" max="11505" width="6.5703125" style="1" bestFit="1" customWidth="1"/>
    <col min="11506" max="11506" width="7.28515625" style="1" bestFit="1" customWidth="1"/>
    <col min="11507" max="11507" width="8.140625" style="1" customWidth="1"/>
    <col min="11508" max="11508" width="7.140625" style="1" customWidth="1"/>
    <col min="11509" max="11509" width="7.7109375" style="1" bestFit="1" customWidth="1"/>
    <col min="11510" max="11510" width="7.28515625" style="1" customWidth="1"/>
    <col min="11511" max="11511" width="7" style="1" customWidth="1"/>
    <col min="11512" max="11512" width="7.5703125" style="1" customWidth="1"/>
    <col min="11513" max="11513" width="7.140625" style="1" customWidth="1"/>
    <col min="11514" max="11514" width="7" style="1" customWidth="1"/>
    <col min="11515" max="11515" width="7.5703125" style="1" customWidth="1"/>
    <col min="11516" max="11516" width="7.140625" style="1" customWidth="1"/>
    <col min="11517" max="11533" width="8.7109375" style="1" customWidth="1"/>
    <col min="11534" max="11534" width="36.85546875" style="1" customWidth="1"/>
    <col min="11535" max="11541" width="14.28515625" style="1" customWidth="1"/>
    <col min="11542" max="11756" width="9.140625" style="1"/>
    <col min="11757" max="11757" width="38.5703125" style="1" customWidth="1"/>
    <col min="11758" max="11758" width="6.5703125" style="1" customWidth="1"/>
    <col min="11759" max="11759" width="7.7109375" style="1" bestFit="1" customWidth="1"/>
    <col min="11760" max="11760" width="7.28515625" style="1" customWidth="1"/>
    <col min="11761" max="11761" width="6.5703125" style="1" bestFit="1" customWidth="1"/>
    <col min="11762" max="11762" width="7.28515625" style="1" bestFit="1" customWidth="1"/>
    <col min="11763" max="11763" width="8.140625" style="1" customWidth="1"/>
    <col min="11764" max="11764" width="7.140625" style="1" customWidth="1"/>
    <col min="11765" max="11765" width="7.7109375" style="1" bestFit="1" customWidth="1"/>
    <col min="11766" max="11766" width="7.28515625" style="1" customWidth="1"/>
    <col min="11767" max="11767" width="7" style="1" customWidth="1"/>
    <col min="11768" max="11768" width="7.5703125" style="1" customWidth="1"/>
    <col min="11769" max="11769" width="7.140625" style="1" customWidth="1"/>
    <col min="11770" max="11770" width="7" style="1" customWidth="1"/>
    <col min="11771" max="11771" width="7.5703125" style="1" customWidth="1"/>
    <col min="11772" max="11772" width="7.140625" style="1" customWidth="1"/>
    <col min="11773" max="11789" width="8.7109375" style="1" customWidth="1"/>
    <col min="11790" max="11790" width="36.85546875" style="1" customWidth="1"/>
    <col min="11791" max="11797" width="14.28515625" style="1" customWidth="1"/>
    <col min="11798" max="12012" width="9.140625" style="1"/>
    <col min="12013" max="12013" width="38.5703125" style="1" customWidth="1"/>
    <col min="12014" max="12014" width="6.5703125" style="1" customWidth="1"/>
    <col min="12015" max="12015" width="7.7109375" style="1" bestFit="1" customWidth="1"/>
    <col min="12016" max="12016" width="7.28515625" style="1" customWidth="1"/>
    <col min="12017" max="12017" width="6.5703125" style="1" bestFit="1" customWidth="1"/>
    <col min="12018" max="12018" width="7.28515625" style="1" bestFit="1" customWidth="1"/>
    <col min="12019" max="12019" width="8.140625" style="1" customWidth="1"/>
    <col min="12020" max="12020" width="7.140625" style="1" customWidth="1"/>
    <col min="12021" max="12021" width="7.7109375" style="1" bestFit="1" customWidth="1"/>
    <col min="12022" max="12022" width="7.28515625" style="1" customWidth="1"/>
    <col min="12023" max="12023" width="7" style="1" customWidth="1"/>
    <col min="12024" max="12024" width="7.5703125" style="1" customWidth="1"/>
    <col min="12025" max="12025" width="7.140625" style="1" customWidth="1"/>
    <col min="12026" max="12026" width="7" style="1" customWidth="1"/>
    <col min="12027" max="12027" width="7.5703125" style="1" customWidth="1"/>
    <col min="12028" max="12028" width="7.140625" style="1" customWidth="1"/>
    <col min="12029" max="12045" width="8.7109375" style="1" customWidth="1"/>
    <col min="12046" max="12046" width="36.85546875" style="1" customWidth="1"/>
    <col min="12047" max="12053" width="14.28515625" style="1" customWidth="1"/>
    <col min="12054" max="12268" width="9.140625" style="1"/>
    <col min="12269" max="12269" width="38.5703125" style="1" customWidth="1"/>
    <col min="12270" max="12270" width="6.5703125" style="1" customWidth="1"/>
    <col min="12271" max="12271" width="7.7109375" style="1" bestFit="1" customWidth="1"/>
    <col min="12272" max="12272" width="7.28515625" style="1" customWidth="1"/>
    <col min="12273" max="12273" width="6.5703125" style="1" bestFit="1" customWidth="1"/>
    <col min="12274" max="12274" width="7.28515625" style="1" bestFit="1" customWidth="1"/>
    <col min="12275" max="12275" width="8.140625" style="1" customWidth="1"/>
    <col min="12276" max="12276" width="7.140625" style="1" customWidth="1"/>
    <col min="12277" max="12277" width="7.7109375" style="1" bestFit="1" customWidth="1"/>
    <col min="12278" max="12278" width="7.28515625" style="1" customWidth="1"/>
    <col min="12279" max="12279" width="7" style="1" customWidth="1"/>
    <col min="12280" max="12280" width="7.5703125" style="1" customWidth="1"/>
    <col min="12281" max="12281" width="7.140625" style="1" customWidth="1"/>
    <col min="12282" max="12282" width="7" style="1" customWidth="1"/>
    <col min="12283" max="12283" width="7.5703125" style="1" customWidth="1"/>
    <col min="12284" max="12284" width="7.140625" style="1" customWidth="1"/>
    <col min="12285" max="12301" width="8.7109375" style="1" customWidth="1"/>
    <col min="12302" max="12302" width="36.85546875" style="1" customWidth="1"/>
    <col min="12303" max="12309" width="14.28515625" style="1" customWidth="1"/>
    <col min="12310" max="12524" width="9.140625" style="1"/>
    <col min="12525" max="12525" width="38.5703125" style="1" customWidth="1"/>
    <col min="12526" max="12526" width="6.5703125" style="1" customWidth="1"/>
    <col min="12527" max="12527" width="7.7109375" style="1" bestFit="1" customWidth="1"/>
    <col min="12528" max="12528" width="7.28515625" style="1" customWidth="1"/>
    <col min="12529" max="12529" width="6.5703125" style="1" bestFit="1" customWidth="1"/>
    <col min="12530" max="12530" width="7.28515625" style="1" bestFit="1" customWidth="1"/>
    <col min="12531" max="12531" width="8.140625" style="1" customWidth="1"/>
    <col min="12532" max="12532" width="7.140625" style="1" customWidth="1"/>
    <col min="12533" max="12533" width="7.7109375" style="1" bestFit="1" customWidth="1"/>
    <col min="12534" max="12534" width="7.28515625" style="1" customWidth="1"/>
    <col min="12535" max="12535" width="7" style="1" customWidth="1"/>
    <col min="12536" max="12536" width="7.5703125" style="1" customWidth="1"/>
    <col min="12537" max="12537" width="7.140625" style="1" customWidth="1"/>
    <col min="12538" max="12538" width="7" style="1" customWidth="1"/>
    <col min="12539" max="12539" width="7.5703125" style="1" customWidth="1"/>
    <col min="12540" max="12540" width="7.140625" style="1" customWidth="1"/>
    <col min="12541" max="12557" width="8.7109375" style="1" customWidth="1"/>
    <col min="12558" max="12558" width="36.85546875" style="1" customWidth="1"/>
    <col min="12559" max="12565" width="14.28515625" style="1" customWidth="1"/>
    <col min="12566" max="12780" width="9.140625" style="1"/>
    <col min="12781" max="12781" width="38.5703125" style="1" customWidth="1"/>
    <col min="12782" max="12782" width="6.5703125" style="1" customWidth="1"/>
    <col min="12783" max="12783" width="7.7109375" style="1" bestFit="1" customWidth="1"/>
    <col min="12784" max="12784" width="7.28515625" style="1" customWidth="1"/>
    <col min="12785" max="12785" width="6.5703125" style="1" bestFit="1" customWidth="1"/>
    <col min="12786" max="12786" width="7.28515625" style="1" bestFit="1" customWidth="1"/>
    <col min="12787" max="12787" width="8.140625" style="1" customWidth="1"/>
    <col min="12788" max="12788" width="7.140625" style="1" customWidth="1"/>
    <col min="12789" max="12789" width="7.7109375" style="1" bestFit="1" customWidth="1"/>
    <col min="12790" max="12790" width="7.28515625" style="1" customWidth="1"/>
    <col min="12791" max="12791" width="7" style="1" customWidth="1"/>
    <col min="12792" max="12792" width="7.5703125" style="1" customWidth="1"/>
    <col min="12793" max="12793" width="7.140625" style="1" customWidth="1"/>
    <col min="12794" max="12794" width="7" style="1" customWidth="1"/>
    <col min="12795" max="12795" width="7.5703125" style="1" customWidth="1"/>
    <col min="12796" max="12796" width="7.140625" style="1" customWidth="1"/>
    <col min="12797" max="12813" width="8.7109375" style="1" customWidth="1"/>
    <col min="12814" max="12814" width="36.85546875" style="1" customWidth="1"/>
    <col min="12815" max="12821" width="14.28515625" style="1" customWidth="1"/>
    <col min="12822" max="13036" width="9.140625" style="1"/>
    <col min="13037" max="13037" width="38.5703125" style="1" customWidth="1"/>
    <col min="13038" max="13038" width="6.5703125" style="1" customWidth="1"/>
    <col min="13039" max="13039" width="7.7109375" style="1" bestFit="1" customWidth="1"/>
    <col min="13040" max="13040" width="7.28515625" style="1" customWidth="1"/>
    <col min="13041" max="13041" width="6.5703125" style="1" bestFit="1" customWidth="1"/>
    <col min="13042" max="13042" width="7.28515625" style="1" bestFit="1" customWidth="1"/>
    <col min="13043" max="13043" width="8.140625" style="1" customWidth="1"/>
    <col min="13044" max="13044" width="7.140625" style="1" customWidth="1"/>
    <col min="13045" max="13045" width="7.7109375" style="1" bestFit="1" customWidth="1"/>
    <col min="13046" max="13046" width="7.28515625" style="1" customWidth="1"/>
    <col min="13047" max="13047" width="7" style="1" customWidth="1"/>
    <col min="13048" max="13048" width="7.5703125" style="1" customWidth="1"/>
    <col min="13049" max="13049" width="7.140625" style="1" customWidth="1"/>
    <col min="13050" max="13050" width="7" style="1" customWidth="1"/>
    <col min="13051" max="13051" width="7.5703125" style="1" customWidth="1"/>
    <col min="13052" max="13052" width="7.140625" style="1" customWidth="1"/>
    <col min="13053" max="13069" width="8.7109375" style="1" customWidth="1"/>
    <col min="13070" max="13070" width="36.85546875" style="1" customWidth="1"/>
    <col min="13071" max="13077" width="14.28515625" style="1" customWidth="1"/>
    <col min="13078" max="13292" width="9.140625" style="1"/>
    <col min="13293" max="13293" width="38.5703125" style="1" customWidth="1"/>
    <col min="13294" max="13294" width="6.5703125" style="1" customWidth="1"/>
    <col min="13295" max="13295" width="7.7109375" style="1" bestFit="1" customWidth="1"/>
    <col min="13296" max="13296" width="7.28515625" style="1" customWidth="1"/>
    <col min="13297" max="13297" width="6.5703125" style="1" bestFit="1" customWidth="1"/>
    <col min="13298" max="13298" width="7.28515625" style="1" bestFit="1" customWidth="1"/>
    <col min="13299" max="13299" width="8.140625" style="1" customWidth="1"/>
    <col min="13300" max="13300" width="7.140625" style="1" customWidth="1"/>
    <col min="13301" max="13301" width="7.7109375" style="1" bestFit="1" customWidth="1"/>
    <col min="13302" max="13302" width="7.28515625" style="1" customWidth="1"/>
    <col min="13303" max="13303" width="7" style="1" customWidth="1"/>
    <col min="13304" max="13304" width="7.5703125" style="1" customWidth="1"/>
    <col min="13305" max="13305" width="7.140625" style="1" customWidth="1"/>
    <col min="13306" max="13306" width="7" style="1" customWidth="1"/>
    <col min="13307" max="13307" width="7.5703125" style="1" customWidth="1"/>
    <col min="13308" max="13308" width="7.140625" style="1" customWidth="1"/>
    <col min="13309" max="13325" width="8.7109375" style="1" customWidth="1"/>
    <col min="13326" max="13326" width="36.85546875" style="1" customWidth="1"/>
    <col min="13327" max="13333" width="14.28515625" style="1" customWidth="1"/>
    <col min="13334" max="13548" width="9.140625" style="1"/>
    <col min="13549" max="13549" width="38.5703125" style="1" customWidth="1"/>
    <col min="13550" max="13550" width="6.5703125" style="1" customWidth="1"/>
    <col min="13551" max="13551" width="7.7109375" style="1" bestFit="1" customWidth="1"/>
    <col min="13552" max="13552" width="7.28515625" style="1" customWidth="1"/>
    <col min="13553" max="13553" width="6.5703125" style="1" bestFit="1" customWidth="1"/>
    <col min="13554" max="13554" width="7.28515625" style="1" bestFit="1" customWidth="1"/>
    <col min="13555" max="13555" width="8.140625" style="1" customWidth="1"/>
    <col min="13556" max="13556" width="7.140625" style="1" customWidth="1"/>
    <col min="13557" max="13557" width="7.7109375" style="1" bestFit="1" customWidth="1"/>
    <col min="13558" max="13558" width="7.28515625" style="1" customWidth="1"/>
    <col min="13559" max="13559" width="7" style="1" customWidth="1"/>
    <col min="13560" max="13560" width="7.5703125" style="1" customWidth="1"/>
    <col min="13561" max="13561" width="7.140625" style="1" customWidth="1"/>
    <col min="13562" max="13562" width="7" style="1" customWidth="1"/>
    <col min="13563" max="13563" width="7.5703125" style="1" customWidth="1"/>
    <col min="13564" max="13564" width="7.140625" style="1" customWidth="1"/>
    <col min="13565" max="13581" width="8.7109375" style="1" customWidth="1"/>
    <col min="13582" max="13582" width="36.85546875" style="1" customWidth="1"/>
    <col min="13583" max="13589" width="14.28515625" style="1" customWidth="1"/>
    <col min="13590" max="13804" width="9.140625" style="1"/>
    <col min="13805" max="13805" width="38.5703125" style="1" customWidth="1"/>
    <col min="13806" max="13806" width="6.5703125" style="1" customWidth="1"/>
    <col min="13807" max="13807" width="7.7109375" style="1" bestFit="1" customWidth="1"/>
    <col min="13808" max="13808" width="7.28515625" style="1" customWidth="1"/>
    <col min="13809" max="13809" width="6.5703125" style="1" bestFit="1" customWidth="1"/>
    <col min="13810" max="13810" width="7.28515625" style="1" bestFit="1" customWidth="1"/>
    <col min="13811" max="13811" width="8.140625" style="1" customWidth="1"/>
    <col min="13812" max="13812" width="7.140625" style="1" customWidth="1"/>
    <col min="13813" max="13813" width="7.7109375" style="1" bestFit="1" customWidth="1"/>
    <col min="13814" max="13814" width="7.28515625" style="1" customWidth="1"/>
    <col min="13815" max="13815" width="7" style="1" customWidth="1"/>
    <col min="13816" max="13816" width="7.5703125" style="1" customWidth="1"/>
    <col min="13817" max="13817" width="7.140625" style="1" customWidth="1"/>
    <col min="13818" max="13818" width="7" style="1" customWidth="1"/>
    <col min="13819" max="13819" width="7.5703125" style="1" customWidth="1"/>
    <col min="13820" max="13820" width="7.140625" style="1" customWidth="1"/>
    <col min="13821" max="13837" width="8.7109375" style="1" customWidth="1"/>
    <col min="13838" max="13838" width="36.85546875" style="1" customWidth="1"/>
    <col min="13839" max="13845" width="14.28515625" style="1" customWidth="1"/>
    <col min="13846" max="14060" width="9.140625" style="1"/>
    <col min="14061" max="14061" width="38.5703125" style="1" customWidth="1"/>
    <col min="14062" max="14062" width="6.5703125" style="1" customWidth="1"/>
    <col min="14063" max="14063" width="7.7109375" style="1" bestFit="1" customWidth="1"/>
    <col min="14064" max="14064" width="7.28515625" style="1" customWidth="1"/>
    <col min="14065" max="14065" width="6.5703125" style="1" bestFit="1" customWidth="1"/>
    <col min="14066" max="14066" width="7.28515625" style="1" bestFit="1" customWidth="1"/>
    <col min="14067" max="14067" width="8.140625" style="1" customWidth="1"/>
    <col min="14068" max="14068" width="7.140625" style="1" customWidth="1"/>
    <col min="14069" max="14069" width="7.7109375" style="1" bestFit="1" customWidth="1"/>
    <col min="14070" max="14070" width="7.28515625" style="1" customWidth="1"/>
    <col min="14071" max="14071" width="7" style="1" customWidth="1"/>
    <col min="14072" max="14072" width="7.5703125" style="1" customWidth="1"/>
    <col min="14073" max="14073" width="7.140625" style="1" customWidth="1"/>
    <col min="14074" max="14074" width="7" style="1" customWidth="1"/>
    <col min="14075" max="14075" width="7.5703125" style="1" customWidth="1"/>
    <col min="14076" max="14076" width="7.140625" style="1" customWidth="1"/>
    <col min="14077" max="14093" width="8.7109375" style="1" customWidth="1"/>
    <col min="14094" max="14094" width="36.85546875" style="1" customWidth="1"/>
    <col min="14095" max="14101" width="14.28515625" style="1" customWidth="1"/>
    <col min="14102" max="14316" width="9.140625" style="1"/>
    <col min="14317" max="14317" width="38.5703125" style="1" customWidth="1"/>
    <col min="14318" max="14318" width="6.5703125" style="1" customWidth="1"/>
    <col min="14319" max="14319" width="7.7109375" style="1" bestFit="1" customWidth="1"/>
    <col min="14320" max="14320" width="7.28515625" style="1" customWidth="1"/>
    <col min="14321" max="14321" width="6.5703125" style="1" bestFit="1" customWidth="1"/>
    <col min="14322" max="14322" width="7.28515625" style="1" bestFit="1" customWidth="1"/>
    <col min="14323" max="14323" width="8.140625" style="1" customWidth="1"/>
    <col min="14324" max="14324" width="7.140625" style="1" customWidth="1"/>
    <col min="14325" max="14325" width="7.7109375" style="1" bestFit="1" customWidth="1"/>
    <col min="14326" max="14326" width="7.28515625" style="1" customWidth="1"/>
    <col min="14327" max="14327" width="7" style="1" customWidth="1"/>
    <col min="14328" max="14328" width="7.5703125" style="1" customWidth="1"/>
    <col min="14329" max="14329" width="7.140625" style="1" customWidth="1"/>
    <col min="14330" max="14330" width="7" style="1" customWidth="1"/>
    <col min="14331" max="14331" width="7.5703125" style="1" customWidth="1"/>
    <col min="14332" max="14332" width="7.140625" style="1" customWidth="1"/>
    <col min="14333" max="14349" width="8.7109375" style="1" customWidth="1"/>
    <col min="14350" max="14350" width="36.85546875" style="1" customWidth="1"/>
    <col min="14351" max="14357" width="14.28515625" style="1" customWidth="1"/>
    <col min="14358" max="14572" width="9.140625" style="1"/>
    <col min="14573" max="14573" width="38.5703125" style="1" customWidth="1"/>
    <col min="14574" max="14574" width="6.5703125" style="1" customWidth="1"/>
    <col min="14575" max="14575" width="7.7109375" style="1" bestFit="1" customWidth="1"/>
    <col min="14576" max="14576" width="7.28515625" style="1" customWidth="1"/>
    <col min="14577" max="14577" width="6.5703125" style="1" bestFit="1" customWidth="1"/>
    <col min="14578" max="14578" width="7.28515625" style="1" bestFit="1" customWidth="1"/>
    <col min="14579" max="14579" width="8.140625" style="1" customWidth="1"/>
    <col min="14580" max="14580" width="7.140625" style="1" customWidth="1"/>
    <col min="14581" max="14581" width="7.7109375" style="1" bestFit="1" customWidth="1"/>
    <col min="14582" max="14582" width="7.28515625" style="1" customWidth="1"/>
    <col min="14583" max="14583" width="7" style="1" customWidth="1"/>
    <col min="14584" max="14584" width="7.5703125" style="1" customWidth="1"/>
    <col min="14585" max="14585" width="7.140625" style="1" customWidth="1"/>
    <col min="14586" max="14586" width="7" style="1" customWidth="1"/>
    <col min="14587" max="14587" width="7.5703125" style="1" customWidth="1"/>
    <col min="14588" max="14588" width="7.140625" style="1" customWidth="1"/>
    <col min="14589" max="14605" width="8.7109375" style="1" customWidth="1"/>
    <col min="14606" max="14606" width="36.85546875" style="1" customWidth="1"/>
    <col min="14607" max="14613" width="14.28515625" style="1" customWidth="1"/>
    <col min="14614" max="14828" width="9.140625" style="1"/>
    <col min="14829" max="14829" width="38.5703125" style="1" customWidth="1"/>
    <col min="14830" max="14830" width="6.5703125" style="1" customWidth="1"/>
    <col min="14831" max="14831" width="7.7109375" style="1" bestFit="1" customWidth="1"/>
    <col min="14832" max="14832" width="7.28515625" style="1" customWidth="1"/>
    <col min="14833" max="14833" width="6.5703125" style="1" bestFit="1" customWidth="1"/>
    <col min="14834" max="14834" width="7.28515625" style="1" bestFit="1" customWidth="1"/>
    <col min="14835" max="14835" width="8.140625" style="1" customWidth="1"/>
    <col min="14836" max="14836" width="7.140625" style="1" customWidth="1"/>
    <col min="14837" max="14837" width="7.7109375" style="1" bestFit="1" customWidth="1"/>
    <col min="14838" max="14838" width="7.28515625" style="1" customWidth="1"/>
    <col min="14839" max="14839" width="7" style="1" customWidth="1"/>
    <col min="14840" max="14840" width="7.5703125" style="1" customWidth="1"/>
    <col min="14841" max="14841" width="7.140625" style="1" customWidth="1"/>
    <col min="14842" max="14842" width="7" style="1" customWidth="1"/>
    <col min="14843" max="14843" width="7.5703125" style="1" customWidth="1"/>
    <col min="14844" max="14844" width="7.140625" style="1" customWidth="1"/>
    <col min="14845" max="14861" width="8.7109375" style="1" customWidth="1"/>
    <col min="14862" max="14862" width="36.85546875" style="1" customWidth="1"/>
    <col min="14863" max="14869" width="14.28515625" style="1" customWidth="1"/>
    <col min="14870" max="15084" width="9.140625" style="1"/>
    <col min="15085" max="15085" width="38.5703125" style="1" customWidth="1"/>
    <col min="15086" max="15086" width="6.5703125" style="1" customWidth="1"/>
    <col min="15087" max="15087" width="7.7109375" style="1" bestFit="1" customWidth="1"/>
    <col min="15088" max="15088" width="7.28515625" style="1" customWidth="1"/>
    <col min="15089" max="15089" width="6.5703125" style="1" bestFit="1" customWidth="1"/>
    <col min="15090" max="15090" width="7.28515625" style="1" bestFit="1" customWidth="1"/>
    <col min="15091" max="15091" width="8.140625" style="1" customWidth="1"/>
    <col min="15092" max="15092" width="7.140625" style="1" customWidth="1"/>
    <col min="15093" max="15093" width="7.7109375" style="1" bestFit="1" customWidth="1"/>
    <col min="15094" max="15094" width="7.28515625" style="1" customWidth="1"/>
    <col min="15095" max="15095" width="7" style="1" customWidth="1"/>
    <col min="15096" max="15096" width="7.5703125" style="1" customWidth="1"/>
    <col min="15097" max="15097" width="7.140625" style="1" customWidth="1"/>
    <col min="15098" max="15098" width="7" style="1" customWidth="1"/>
    <col min="15099" max="15099" width="7.5703125" style="1" customWidth="1"/>
    <col min="15100" max="15100" width="7.140625" style="1" customWidth="1"/>
    <col min="15101" max="15117" width="8.7109375" style="1" customWidth="1"/>
    <col min="15118" max="15118" width="36.85546875" style="1" customWidth="1"/>
    <col min="15119" max="15125" width="14.28515625" style="1" customWidth="1"/>
    <col min="15126" max="15340" width="9.140625" style="1"/>
    <col min="15341" max="15341" width="38.5703125" style="1" customWidth="1"/>
    <col min="15342" max="15342" width="6.5703125" style="1" customWidth="1"/>
    <col min="15343" max="15343" width="7.7109375" style="1" bestFit="1" customWidth="1"/>
    <col min="15344" max="15344" width="7.28515625" style="1" customWidth="1"/>
    <col min="15345" max="15345" width="6.5703125" style="1" bestFit="1" customWidth="1"/>
    <col min="15346" max="15346" width="7.28515625" style="1" bestFit="1" customWidth="1"/>
    <col min="15347" max="15347" width="8.140625" style="1" customWidth="1"/>
    <col min="15348" max="15348" width="7.140625" style="1" customWidth="1"/>
    <col min="15349" max="15349" width="7.7109375" style="1" bestFit="1" customWidth="1"/>
    <col min="15350" max="15350" width="7.28515625" style="1" customWidth="1"/>
    <col min="15351" max="15351" width="7" style="1" customWidth="1"/>
    <col min="15352" max="15352" width="7.5703125" style="1" customWidth="1"/>
    <col min="15353" max="15353" width="7.140625" style="1" customWidth="1"/>
    <col min="15354" max="15354" width="7" style="1" customWidth="1"/>
    <col min="15355" max="15355" width="7.5703125" style="1" customWidth="1"/>
    <col min="15356" max="15356" width="7.140625" style="1" customWidth="1"/>
    <col min="15357" max="15373" width="8.7109375" style="1" customWidth="1"/>
    <col min="15374" max="15374" width="36.85546875" style="1" customWidth="1"/>
    <col min="15375" max="15381" width="14.28515625" style="1" customWidth="1"/>
    <col min="15382" max="15596" width="9.140625" style="1"/>
    <col min="15597" max="15597" width="38.5703125" style="1" customWidth="1"/>
    <col min="15598" max="15598" width="6.5703125" style="1" customWidth="1"/>
    <col min="15599" max="15599" width="7.7109375" style="1" bestFit="1" customWidth="1"/>
    <col min="15600" max="15600" width="7.28515625" style="1" customWidth="1"/>
    <col min="15601" max="15601" width="6.5703125" style="1" bestFit="1" customWidth="1"/>
    <col min="15602" max="15602" width="7.28515625" style="1" bestFit="1" customWidth="1"/>
    <col min="15603" max="15603" width="8.140625" style="1" customWidth="1"/>
    <col min="15604" max="15604" width="7.140625" style="1" customWidth="1"/>
    <col min="15605" max="15605" width="7.7109375" style="1" bestFit="1" customWidth="1"/>
    <col min="15606" max="15606" width="7.28515625" style="1" customWidth="1"/>
    <col min="15607" max="15607" width="7" style="1" customWidth="1"/>
    <col min="15608" max="15608" width="7.5703125" style="1" customWidth="1"/>
    <col min="15609" max="15609" width="7.140625" style="1" customWidth="1"/>
    <col min="15610" max="15610" width="7" style="1" customWidth="1"/>
    <col min="15611" max="15611" width="7.5703125" style="1" customWidth="1"/>
    <col min="15612" max="15612" width="7.140625" style="1" customWidth="1"/>
    <col min="15613" max="15629" width="8.7109375" style="1" customWidth="1"/>
    <col min="15630" max="15630" width="36.85546875" style="1" customWidth="1"/>
    <col min="15631" max="15637" width="14.28515625" style="1" customWidth="1"/>
    <col min="15638" max="15852" width="9.140625" style="1"/>
    <col min="15853" max="15853" width="38.5703125" style="1" customWidth="1"/>
    <col min="15854" max="15854" width="6.5703125" style="1" customWidth="1"/>
    <col min="15855" max="15855" width="7.7109375" style="1" bestFit="1" customWidth="1"/>
    <col min="15856" max="15856" width="7.28515625" style="1" customWidth="1"/>
    <col min="15857" max="15857" width="6.5703125" style="1" bestFit="1" customWidth="1"/>
    <col min="15858" max="15858" width="7.28515625" style="1" bestFit="1" customWidth="1"/>
    <col min="15859" max="15859" width="8.140625" style="1" customWidth="1"/>
    <col min="15860" max="15860" width="7.140625" style="1" customWidth="1"/>
    <col min="15861" max="15861" width="7.7109375" style="1" bestFit="1" customWidth="1"/>
    <col min="15862" max="15862" width="7.28515625" style="1" customWidth="1"/>
    <col min="15863" max="15863" width="7" style="1" customWidth="1"/>
    <col min="15864" max="15864" width="7.5703125" style="1" customWidth="1"/>
    <col min="15865" max="15865" width="7.140625" style="1" customWidth="1"/>
    <col min="15866" max="15866" width="7" style="1" customWidth="1"/>
    <col min="15867" max="15867" width="7.5703125" style="1" customWidth="1"/>
    <col min="15868" max="15868" width="7.140625" style="1" customWidth="1"/>
    <col min="15869" max="15885" width="8.7109375" style="1" customWidth="1"/>
    <col min="15886" max="15886" width="36.85546875" style="1" customWidth="1"/>
    <col min="15887" max="15893" width="14.28515625" style="1" customWidth="1"/>
    <col min="15894" max="16108" width="9.140625" style="1"/>
    <col min="16109" max="16109" width="38.5703125" style="1" customWidth="1"/>
    <col min="16110" max="16110" width="6.5703125" style="1" customWidth="1"/>
    <col min="16111" max="16111" width="7.7109375" style="1" bestFit="1" customWidth="1"/>
    <col min="16112" max="16112" width="7.28515625" style="1" customWidth="1"/>
    <col min="16113" max="16113" width="6.5703125" style="1" bestFit="1" customWidth="1"/>
    <col min="16114" max="16114" width="7.28515625" style="1" bestFit="1" customWidth="1"/>
    <col min="16115" max="16115" width="8.140625" style="1" customWidth="1"/>
    <col min="16116" max="16116" width="7.140625" style="1" customWidth="1"/>
    <col min="16117" max="16117" width="7.7109375" style="1" bestFit="1" customWidth="1"/>
    <col min="16118" max="16118" width="7.28515625" style="1" customWidth="1"/>
    <col min="16119" max="16119" width="7" style="1" customWidth="1"/>
    <col min="16120" max="16120" width="7.5703125" style="1" customWidth="1"/>
    <col min="16121" max="16121" width="7.140625" style="1" customWidth="1"/>
    <col min="16122" max="16122" width="7" style="1" customWidth="1"/>
    <col min="16123" max="16123" width="7.5703125" style="1" customWidth="1"/>
    <col min="16124" max="16124" width="7.140625" style="1" customWidth="1"/>
    <col min="16125" max="16141" width="8.7109375" style="1" customWidth="1"/>
    <col min="16142" max="16142" width="36.85546875" style="1" customWidth="1"/>
    <col min="16143" max="16149" width="14.28515625" style="1" customWidth="1"/>
    <col min="16150" max="16384" width="9.140625" style="1"/>
  </cols>
  <sheetData>
    <row r="1" spans="1:23" ht="15.75" x14ac:dyDescent="0.25">
      <c r="L1" s="1065" t="s">
        <v>797</v>
      </c>
      <c r="M1" s="1066"/>
    </row>
    <row r="2" spans="1:23" ht="23.25" x14ac:dyDescent="0.35">
      <c r="A2" s="1088" t="s">
        <v>1104</v>
      </c>
      <c r="B2" s="1088"/>
      <c r="C2" s="1088"/>
      <c r="D2" s="1088"/>
      <c r="E2" s="1088"/>
      <c r="F2" s="1088"/>
      <c r="G2" s="1088"/>
      <c r="H2" s="1088"/>
      <c r="I2" s="1088"/>
      <c r="J2" s="1088"/>
      <c r="K2" s="1088"/>
      <c r="L2" s="1088"/>
      <c r="M2" s="1088"/>
    </row>
    <row r="3" spans="1:23" ht="11.25" customHeight="1" x14ac:dyDescent="0.2">
      <c r="B3" s="1063"/>
      <c r="C3" s="1063"/>
      <c r="D3" s="1063"/>
      <c r="E3" s="1063"/>
      <c r="F3" s="1063"/>
      <c r="G3" s="1063"/>
    </row>
    <row r="4" spans="1:23" s="144" customFormat="1" ht="21.75" customHeight="1" x14ac:dyDescent="0.25">
      <c r="A4" s="1030" t="s">
        <v>704</v>
      </c>
      <c r="B4" s="1030"/>
      <c r="C4" s="203"/>
      <c r="D4" s="203"/>
      <c r="E4" s="1089"/>
      <c r="F4" s="1089"/>
      <c r="G4" s="1089"/>
      <c r="H4" s="1089"/>
      <c r="I4" s="1089"/>
      <c r="J4" s="1089"/>
      <c r="K4" s="1089"/>
      <c r="L4" s="1089"/>
      <c r="M4" s="1089"/>
    </row>
    <row r="5" spans="1:23" ht="14.25" customHeight="1" x14ac:dyDescent="0.25">
      <c r="A5" s="204"/>
      <c r="B5" s="204"/>
      <c r="C5" s="164"/>
      <c r="D5" s="164"/>
      <c r="E5" s="14"/>
      <c r="F5" s="14"/>
      <c r="G5" s="14"/>
      <c r="K5" s="1090" t="s">
        <v>918</v>
      </c>
      <c r="L5" s="1090"/>
      <c r="M5" s="1090"/>
    </row>
    <row r="6" spans="1:23" s="205" customFormat="1" ht="23.25" customHeight="1" x14ac:dyDescent="0.25">
      <c r="A6" s="1103" t="s">
        <v>737</v>
      </c>
      <c r="B6" s="1103"/>
      <c r="C6" s="1104" t="s">
        <v>745</v>
      </c>
      <c r="D6" s="1104" t="s">
        <v>729</v>
      </c>
      <c r="E6" s="1107" t="s">
        <v>763</v>
      </c>
      <c r="F6" s="1107"/>
      <c r="G6" s="1107"/>
      <c r="H6" s="1107"/>
      <c r="I6" s="1107"/>
      <c r="J6" s="1107"/>
      <c r="K6" s="1107"/>
      <c r="L6" s="1107"/>
      <c r="M6" s="1108"/>
    </row>
    <row r="7" spans="1:23" s="206" customFormat="1" ht="36" customHeight="1" x14ac:dyDescent="0.25">
      <c r="A7" s="1103"/>
      <c r="B7" s="1103"/>
      <c r="C7" s="1105"/>
      <c r="D7" s="1105"/>
      <c r="E7" s="1109" t="s">
        <v>1312</v>
      </c>
      <c r="F7" s="1110"/>
      <c r="G7" s="1111"/>
      <c r="H7" s="1091" t="s">
        <v>1297</v>
      </c>
      <c r="I7" s="1092"/>
      <c r="J7" s="1093"/>
      <c r="K7" s="1094" t="s">
        <v>1278</v>
      </c>
      <c r="L7" s="1095"/>
      <c r="M7" s="1096"/>
    </row>
    <row r="8" spans="1:23" s="206" customFormat="1" ht="60" customHeight="1" x14ac:dyDescent="0.25">
      <c r="A8" s="1103"/>
      <c r="B8" s="1103"/>
      <c r="C8" s="1106"/>
      <c r="D8" s="1106"/>
      <c r="E8" s="207" t="s">
        <v>716</v>
      </c>
      <c r="F8" s="208" t="s">
        <v>730</v>
      </c>
      <c r="G8" s="208" t="s">
        <v>731</v>
      </c>
      <c r="H8" s="207" t="s">
        <v>716</v>
      </c>
      <c r="I8" s="208" t="s">
        <v>730</v>
      </c>
      <c r="J8" s="208" t="s">
        <v>731</v>
      </c>
      <c r="K8" s="207" t="s">
        <v>716</v>
      </c>
      <c r="L8" s="208" t="s">
        <v>730</v>
      </c>
      <c r="M8" s="239" t="s">
        <v>731</v>
      </c>
      <c r="O8" s="206" t="s">
        <v>132</v>
      </c>
    </row>
    <row r="9" spans="1:23" ht="21.95" customHeight="1" x14ac:dyDescent="0.2">
      <c r="A9" s="1085" t="s">
        <v>1098</v>
      </c>
      <c r="B9" s="1086"/>
      <c r="C9" s="1086"/>
      <c r="D9" s="1086"/>
      <c r="E9" s="1086"/>
      <c r="F9" s="1086"/>
      <c r="G9" s="1086"/>
      <c r="H9" s="1086"/>
      <c r="I9" s="1086"/>
      <c r="J9" s="1086"/>
      <c r="K9" s="1086"/>
      <c r="L9" s="1086"/>
      <c r="M9" s="1087"/>
    </row>
    <row r="10" spans="1:23" ht="20.100000000000001" customHeight="1" x14ac:dyDescent="0.2">
      <c r="A10" s="209">
        <v>1</v>
      </c>
      <c r="B10" s="210"/>
      <c r="C10" s="255"/>
      <c r="D10" s="220"/>
      <c r="E10" s="211"/>
      <c r="F10" s="22"/>
      <c r="G10" s="223">
        <f>E10+F10</f>
        <v>0</v>
      </c>
      <c r="H10" s="211"/>
      <c r="I10" s="22"/>
      <c r="J10" s="225">
        <f>H10+I10</f>
        <v>0</v>
      </c>
      <c r="K10" s="211"/>
      <c r="L10" s="22"/>
      <c r="M10" s="227">
        <f>K10+L10</f>
        <v>0</v>
      </c>
      <c r="N10" s="237"/>
      <c r="O10" s="237"/>
      <c r="P10" s="237"/>
      <c r="Q10" s="237"/>
    </row>
    <row r="11" spans="1:23" ht="20.100000000000001" customHeight="1" x14ac:dyDescent="0.2">
      <c r="A11" s="212">
        <v>2</v>
      </c>
      <c r="B11" s="213"/>
      <c r="C11" s="229"/>
      <c r="D11" s="219"/>
      <c r="E11" s="214"/>
      <c r="F11" s="196"/>
      <c r="G11" s="224">
        <f t="shared" ref="G11:G19" si="0">E11+F11</f>
        <v>0</v>
      </c>
      <c r="H11" s="214"/>
      <c r="I11" s="196"/>
      <c r="J11" s="226">
        <f t="shared" ref="J11:J19" si="1">H11+I11</f>
        <v>0</v>
      </c>
      <c r="K11" s="214"/>
      <c r="L11" s="196"/>
      <c r="M11" s="228">
        <f t="shared" ref="M11:M19" si="2">K11+L11</f>
        <v>0</v>
      </c>
      <c r="N11" s="237"/>
      <c r="O11" s="237"/>
      <c r="P11" s="237"/>
      <c r="Q11" s="237"/>
    </row>
    <row r="12" spans="1:23" ht="20.100000000000001" customHeight="1" x14ac:dyDescent="0.2">
      <c r="A12" s="212">
        <v>3</v>
      </c>
      <c r="B12" s="213"/>
      <c r="C12" s="229"/>
      <c r="D12" s="219"/>
      <c r="E12" s="214"/>
      <c r="F12" s="196"/>
      <c r="G12" s="224">
        <f t="shared" si="0"/>
        <v>0</v>
      </c>
      <c r="H12" s="214"/>
      <c r="I12" s="196"/>
      <c r="J12" s="226">
        <f t="shared" si="1"/>
        <v>0</v>
      </c>
      <c r="K12" s="214"/>
      <c r="L12" s="196"/>
      <c r="M12" s="228">
        <f t="shared" si="2"/>
        <v>0</v>
      </c>
      <c r="N12" s="237"/>
      <c r="Q12" s="237"/>
      <c r="V12" s="238" t="s">
        <v>743</v>
      </c>
      <c r="W12" s="237" t="s">
        <v>747</v>
      </c>
    </row>
    <row r="13" spans="1:23" ht="20.100000000000001" customHeight="1" x14ac:dyDescent="0.2">
      <c r="A13" s="212">
        <v>4</v>
      </c>
      <c r="B13" s="213"/>
      <c r="C13" s="213"/>
      <c r="D13" s="219"/>
      <c r="E13" s="214"/>
      <c r="F13" s="196"/>
      <c r="G13" s="224">
        <f t="shared" si="0"/>
        <v>0</v>
      </c>
      <c r="H13" s="214"/>
      <c r="I13" s="196"/>
      <c r="J13" s="226">
        <f t="shared" si="1"/>
        <v>0</v>
      </c>
      <c r="K13" s="214"/>
      <c r="L13" s="196"/>
      <c r="M13" s="228">
        <f t="shared" si="2"/>
        <v>0</v>
      </c>
      <c r="N13" s="237"/>
      <c r="Q13" s="237"/>
      <c r="V13" s="238" t="s">
        <v>746</v>
      </c>
      <c r="W13" s="237" t="s">
        <v>744</v>
      </c>
    </row>
    <row r="14" spans="1:23" ht="20.100000000000001" customHeight="1" x14ac:dyDescent="0.2">
      <c r="A14" s="212">
        <v>5</v>
      </c>
      <c r="B14" s="213"/>
      <c r="C14" s="213"/>
      <c r="D14" s="219"/>
      <c r="E14" s="214"/>
      <c r="F14" s="196"/>
      <c r="G14" s="224">
        <f t="shared" si="0"/>
        <v>0</v>
      </c>
      <c r="H14" s="214"/>
      <c r="I14" s="196"/>
      <c r="J14" s="226">
        <f t="shared" si="1"/>
        <v>0</v>
      </c>
      <c r="K14" s="214"/>
      <c r="L14" s="196"/>
      <c r="M14" s="228">
        <f t="shared" si="2"/>
        <v>0</v>
      </c>
      <c r="N14" s="237"/>
      <c r="Q14" s="237"/>
      <c r="V14" s="237"/>
      <c r="W14" s="237" t="s">
        <v>738</v>
      </c>
    </row>
    <row r="15" spans="1:23" ht="20.100000000000001" customHeight="1" x14ac:dyDescent="0.2">
      <c r="A15" s="212">
        <v>6</v>
      </c>
      <c r="B15" s="213"/>
      <c r="C15" s="213"/>
      <c r="D15" s="219"/>
      <c r="E15" s="214"/>
      <c r="F15" s="196"/>
      <c r="G15" s="224">
        <f t="shared" si="0"/>
        <v>0</v>
      </c>
      <c r="H15" s="214"/>
      <c r="I15" s="196"/>
      <c r="J15" s="226">
        <f t="shared" si="1"/>
        <v>0</v>
      </c>
      <c r="K15" s="214"/>
      <c r="L15" s="196"/>
      <c r="M15" s="228">
        <f t="shared" si="2"/>
        <v>0</v>
      </c>
      <c r="N15" s="237"/>
      <c r="Q15" s="237"/>
      <c r="V15" s="237"/>
      <c r="W15" s="237" t="s">
        <v>739</v>
      </c>
    </row>
    <row r="16" spans="1:23" ht="20.100000000000001" customHeight="1" x14ac:dyDescent="0.2">
      <c r="A16" s="212">
        <v>7</v>
      </c>
      <c r="B16" s="213"/>
      <c r="C16" s="213"/>
      <c r="D16" s="219"/>
      <c r="E16" s="214"/>
      <c r="F16" s="196"/>
      <c r="G16" s="224">
        <f t="shared" si="0"/>
        <v>0</v>
      </c>
      <c r="H16" s="214"/>
      <c r="I16" s="196"/>
      <c r="J16" s="226">
        <f t="shared" si="1"/>
        <v>0</v>
      </c>
      <c r="K16" s="214"/>
      <c r="L16" s="196"/>
      <c r="M16" s="228">
        <f t="shared" si="2"/>
        <v>0</v>
      </c>
      <c r="N16" s="237"/>
      <c r="Q16" s="237"/>
      <c r="V16" s="237"/>
      <c r="W16" s="237" t="s">
        <v>740</v>
      </c>
    </row>
    <row r="17" spans="1:23" ht="20.100000000000001" customHeight="1" x14ac:dyDescent="0.2">
      <c r="A17" s="212">
        <v>8</v>
      </c>
      <c r="B17" s="213"/>
      <c r="C17" s="213"/>
      <c r="D17" s="219"/>
      <c r="E17" s="214"/>
      <c r="F17" s="196"/>
      <c r="G17" s="224">
        <f t="shared" si="0"/>
        <v>0</v>
      </c>
      <c r="H17" s="214"/>
      <c r="I17" s="196"/>
      <c r="J17" s="226">
        <f t="shared" si="1"/>
        <v>0</v>
      </c>
      <c r="K17" s="214"/>
      <c r="L17" s="196"/>
      <c r="M17" s="228">
        <f t="shared" si="2"/>
        <v>0</v>
      </c>
      <c r="N17" s="237"/>
      <c r="Q17" s="237"/>
      <c r="V17" s="237"/>
      <c r="W17" s="237" t="s">
        <v>741</v>
      </c>
    </row>
    <row r="18" spans="1:23" ht="20.100000000000001" customHeight="1" x14ac:dyDescent="0.2">
      <c r="A18" s="212">
        <v>9</v>
      </c>
      <c r="B18" s="213"/>
      <c r="C18" s="213"/>
      <c r="D18" s="219"/>
      <c r="E18" s="214"/>
      <c r="F18" s="196"/>
      <c r="G18" s="224">
        <f t="shared" si="0"/>
        <v>0</v>
      </c>
      <c r="H18" s="214"/>
      <c r="I18" s="196"/>
      <c r="J18" s="226">
        <f t="shared" si="1"/>
        <v>0</v>
      </c>
      <c r="K18" s="214"/>
      <c r="L18" s="196"/>
      <c r="M18" s="228">
        <f t="shared" si="2"/>
        <v>0</v>
      </c>
      <c r="N18" s="237"/>
      <c r="Q18" s="237"/>
      <c r="V18" s="237"/>
      <c r="W18" s="237" t="s">
        <v>742</v>
      </c>
    </row>
    <row r="19" spans="1:23" ht="20.100000000000001" customHeight="1" x14ac:dyDescent="0.2">
      <c r="A19" s="212">
        <v>10</v>
      </c>
      <c r="B19" s="213"/>
      <c r="C19" s="213"/>
      <c r="D19" s="219"/>
      <c r="E19" s="214"/>
      <c r="F19" s="196"/>
      <c r="G19" s="224">
        <f t="shared" si="0"/>
        <v>0</v>
      </c>
      <c r="H19" s="214"/>
      <c r="I19" s="196"/>
      <c r="J19" s="226">
        <f t="shared" si="1"/>
        <v>0</v>
      </c>
      <c r="K19" s="214"/>
      <c r="L19" s="196"/>
      <c r="M19" s="228">
        <f t="shared" si="2"/>
        <v>0</v>
      </c>
      <c r="N19" s="237"/>
      <c r="Q19" s="237"/>
      <c r="V19" s="237"/>
      <c r="W19" s="237" t="s">
        <v>127</v>
      </c>
    </row>
    <row r="20" spans="1:23" ht="21.95" customHeight="1" x14ac:dyDescent="0.2">
      <c r="A20" s="1097" t="s">
        <v>732</v>
      </c>
      <c r="B20" s="1098"/>
      <c r="C20" s="1098"/>
      <c r="D20" s="1098"/>
      <c r="E20" s="1098"/>
      <c r="F20" s="1098"/>
      <c r="G20" s="1098"/>
      <c r="H20" s="1098"/>
      <c r="I20" s="1098"/>
      <c r="J20" s="1098"/>
      <c r="K20" s="1098"/>
      <c r="L20" s="1098"/>
      <c r="M20" s="1099"/>
    </row>
    <row r="21" spans="1:23" ht="20.100000000000001" customHeight="1" x14ac:dyDescent="0.2">
      <c r="A21" s="198">
        <v>1</v>
      </c>
      <c r="B21" s="215"/>
      <c r="C21" s="216"/>
      <c r="D21" s="221"/>
      <c r="E21" s="211"/>
      <c r="F21" s="22"/>
      <c r="G21" s="223">
        <f>E21+F21</f>
        <v>0</v>
      </c>
      <c r="H21" s="211"/>
      <c r="I21" s="22"/>
      <c r="J21" s="226">
        <f>H21+I21</f>
        <v>0</v>
      </c>
      <c r="K21" s="211"/>
      <c r="L21" s="22"/>
      <c r="M21" s="228">
        <f>K21+L21</f>
        <v>0</v>
      </c>
    </row>
    <row r="22" spans="1:23" ht="20.100000000000001" customHeight="1" x14ac:dyDescent="0.2">
      <c r="A22" s="199">
        <v>2</v>
      </c>
      <c r="B22" s="217"/>
      <c r="C22" s="218"/>
      <c r="D22" s="222"/>
      <c r="E22" s="214"/>
      <c r="F22" s="196"/>
      <c r="G22" s="224">
        <f t="shared" ref="G22:G27" si="3">E22+F22</f>
        <v>0</v>
      </c>
      <c r="H22" s="214"/>
      <c r="I22" s="196"/>
      <c r="J22" s="226">
        <f t="shared" ref="J22:J27" si="4">H22+I22</f>
        <v>0</v>
      </c>
      <c r="K22" s="214"/>
      <c r="L22" s="196"/>
      <c r="M22" s="228">
        <f t="shared" ref="M22:M27" si="5">K22+L22</f>
        <v>0</v>
      </c>
    </row>
    <row r="23" spans="1:23" ht="20.100000000000001" customHeight="1" x14ac:dyDescent="0.2">
      <c r="A23" s="199">
        <v>3</v>
      </c>
      <c r="B23" s="217"/>
      <c r="C23" s="218"/>
      <c r="D23" s="222"/>
      <c r="E23" s="214"/>
      <c r="F23" s="196"/>
      <c r="G23" s="224">
        <f t="shared" si="3"/>
        <v>0</v>
      </c>
      <c r="H23" s="214"/>
      <c r="I23" s="196"/>
      <c r="J23" s="226">
        <f t="shared" si="4"/>
        <v>0</v>
      </c>
      <c r="K23" s="214"/>
      <c r="L23" s="196"/>
      <c r="M23" s="228">
        <f t="shared" si="5"/>
        <v>0</v>
      </c>
    </row>
    <row r="24" spans="1:23" ht="20.100000000000001" customHeight="1" x14ac:dyDescent="0.2">
      <c r="A24" s="199">
        <v>4</v>
      </c>
      <c r="B24" s="217"/>
      <c r="C24" s="218"/>
      <c r="D24" s="222"/>
      <c r="E24" s="214"/>
      <c r="F24" s="196"/>
      <c r="G24" s="224">
        <f t="shared" si="3"/>
        <v>0</v>
      </c>
      <c r="H24" s="214"/>
      <c r="I24" s="196"/>
      <c r="J24" s="226">
        <f t="shared" si="4"/>
        <v>0</v>
      </c>
      <c r="K24" s="214"/>
      <c r="L24" s="196"/>
      <c r="M24" s="228">
        <f t="shared" si="5"/>
        <v>0</v>
      </c>
    </row>
    <row r="25" spans="1:23" ht="20.100000000000001" customHeight="1" x14ac:dyDescent="0.2">
      <c r="A25" s="199">
        <v>5</v>
      </c>
      <c r="B25" s="217"/>
      <c r="C25" s="218"/>
      <c r="D25" s="222"/>
      <c r="E25" s="214"/>
      <c r="F25" s="196"/>
      <c r="G25" s="224">
        <f t="shared" si="3"/>
        <v>0</v>
      </c>
      <c r="H25" s="214"/>
      <c r="I25" s="196"/>
      <c r="J25" s="226">
        <f t="shared" si="4"/>
        <v>0</v>
      </c>
      <c r="K25" s="214"/>
      <c r="L25" s="196"/>
      <c r="M25" s="228">
        <f t="shared" si="5"/>
        <v>0</v>
      </c>
    </row>
    <row r="26" spans="1:23" ht="20.100000000000001" customHeight="1" x14ac:dyDescent="0.2">
      <c r="A26" s="199">
        <v>6</v>
      </c>
      <c r="B26" s="217"/>
      <c r="C26" s="218"/>
      <c r="D26" s="222"/>
      <c r="E26" s="214"/>
      <c r="F26" s="196"/>
      <c r="G26" s="224">
        <f t="shared" si="3"/>
        <v>0</v>
      </c>
      <c r="H26" s="214"/>
      <c r="I26" s="196"/>
      <c r="J26" s="226">
        <f t="shared" si="4"/>
        <v>0</v>
      </c>
      <c r="K26" s="214"/>
      <c r="L26" s="196"/>
      <c r="M26" s="228">
        <f t="shared" si="5"/>
        <v>0</v>
      </c>
    </row>
    <row r="27" spans="1:23" ht="20.100000000000001" customHeight="1" x14ac:dyDescent="0.2">
      <c r="A27" s="199">
        <v>7</v>
      </c>
      <c r="B27" s="217"/>
      <c r="C27" s="218"/>
      <c r="D27" s="222"/>
      <c r="E27" s="214"/>
      <c r="F27" s="196"/>
      <c r="G27" s="224">
        <f t="shared" si="3"/>
        <v>0</v>
      </c>
      <c r="H27" s="214"/>
      <c r="I27" s="196"/>
      <c r="J27" s="226">
        <f t="shared" si="4"/>
        <v>0</v>
      </c>
      <c r="K27" s="214"/>
      <c r="L27" s="196"/>
      <c r="M27" s="228">
        <f t="shared" si="5"/>
        <v>0</v>
      </c>
    </row>
    <row r="28" spans="1:23" ht="21.95" customHeight="1" x14ac:dyDescent="0.2">
      <c r="A28" s="1100" t="s">
        <v>733</v>
      </c>
      <c r="B28" s="1101"/>
      <c r="C28" s="1101"/>
      <c r="D28" s="1101"/>
      <c r="E28" s="1101"/>
      <c r="F28" s="1101"/>
      <c r="G28" s="1101"/>
      <c r="H28" s="1101"/>
      <c r="I28" s="1101"/>
      <c r="J28" s="1101"/>
      <c r="K28" s="1101"/>
      <c r="L28" s="1101"/>
      <c r="M28" s="1102"/>
    </row>
    <row r="29" spans="1:23" ht="20.100000000000001" customHeight="1" x14ac:dyDescent="0.2">
      <c r="A29" s="230">
        <v>1</v>
      </c>
      <c r="B29" s="231"/>
      <c r="C29" s="231"/>
      <c r="D29" s="232"/>
      <c r="E29" s="233"/>
      <c r="F29" s="234"/>
      <c r="G29" s="235">
        <f t="shared" ref="G29:G34" si="6">E29+F29</f>
        <v>0</v>
      </c>
      <c r="H29" s="233"/>
      <c r="I29" s="234"/>
      <c r="J29" s="236">
        <f t="shared" ref="J29:J34" si="7">H29+I29</f>
        <v>0</v>
      </c>
      <c r="K29" s="233"/>
      <c r="L29" s="234"/>
      <c r="M29" s="228">
        <f t="shared" ref="M29:M34" si="8">K29+L29</f>
        <v>0</v>
      </c>
    </row>
    <row r="30" spans="1:23" ht="20.100000000000001" customHeight="1" x14ac:dyDescent="0.2">
      <c r="A30" s="212">
        <v>2</v>
      </c>
      <c r="B30" s="218"/>
      <c r="C30" s="218"/>
      <c r="D30" s="222"/>
      <c r="E30" s="214"/>
      <c r="F30" s="196"/>
      <c r="G30" s="224">
        <f t="shared" si="6"/>
        <v>0</v>
      </c>
      <c r="H30" s="214"/>
      <c r="I30" s="196"/>
      <c r="J30" s="226">
        <f t="shared" si="7"/>
        <v>0</v>
      </c>
      <c r="K30" s="214"/>
      <c r="L30" s="196"/>
      <c r="M30" s="228">
        <f t="shared" si="8"/>
        <v>0</v>
      </c>
    </row>
    <row r="31" spans="1:23" ht="20.100000000000001" customHeight="1" x14ac:dyDescent="0.2">
      <c r="A31" s="212">
        <v>3</v>
      </c>
      <c r="B31" s="218"/>
      <c r="C31" s="218"/>
      <c r="D31" s="222"/>
      <c r="E31" s="214"/>
      <c r="F31" s="196"/>
      <c r="G31" s="224">
        <f t="shared" si="6"/>
        <v>0</v>
      </c>
      <c r="H31" s="214"/>
      <c r="I31" s="196"/>
      <c r="J31" s="226">
        <f t="shared" si="7"/>
        <v>0</v>
      </c>
      <c r="K31" s="214"/>
      <c r="L31" s="196"/>
      <c r="M31" s="228">
        <f t="shared" si="8"/>
        <v>0</v>
      </c>
    </row>
    <row r="32" spans="1:23" ht="20.100000000000001" customHeight="1" x14ac:dyDescent="0.2">
      <c r="A32" s="212">
        <v>4</v>
      </c>
      <c r="B32" s="218"/>
      <c r="C32" s="218"/>
      <c r="D32" s="222"/>
      <c r="E32" s="214"/>
      <c r="F32" s="196"/>
      <c r="G32" s="224">
        <f t="shared" si="6"/>
        <v>0</v>
      </c>
      <c r="H32" s="214"/>
      <c r="I32" s="196"/>
      <c r="J32" s="226">
        <f t="shared" si="7"/>
        <v>0</v>
      </c>
      <c r="K32" s="214"/>
      <c r="L32" s="196"/>
      <c r="M32" s="228">
        <f t="shared" si="8"/>
        <v>0</v>
      </c>
    </row>
    <row r="33" spans="1:13" ht="20.100000000000001" customHeight="1" x14ac:dyDescent="0.2">
      <c r="A33" s="212">
        <v>5</v>
      </c>
      <c r="B33" s="218"/>
      <c r="C33" s="218"/>
      <c r="D33" s="222"/>
      <c r="E33" s="214"/>
      <c r="F33" s="196"/>
      <c r="G33" s="224">
        <f t="shared" si="6"/>
        <v>0</v>
      </c>
      <c r="H33" s="214"/>
      <c r="I33" s="196"/>
      <c r="J33" s="226">
        <f t="shared" si="7"/>
        <v>0</v>
      </c>
      <c r="K33" s="214"/>
      <c r="L33" s="196"/>
      <c r="M33" s="228">
        <f t="shared" si="8"/>
        <v>0</v>
      </c>
    </row>
    <row r="34" spans="1:13" ht="20.100000000000001" customHeight="1" x14ac:dyDescent="0.2">
      <c r="A34" s="212">
        <v>6</v>
      </c>
      <c r="B34" s="218"/>
      <c r="C34" s="218"/>
      <c r="D34" s="222"/>
      <c r="E34" s="214"/>
      <c r="F34" s="196"/>
      <c r="G34" s="224">
        <f t="shared" si="6"/>
        <v>0</v>
      </c>
      <c r="H34" s="214"/>
      <c r="I34" s="196"/>
      <c r="J34" s="226">
        <f t="shared" si="7"/>
        <v>0</v>
      </c>
      <c r="K34" s="214"/>
      <c r="L34" s="196"/>
      <c r="M34" s="228">
        <f t="shared" si="8"/>
        <v>0</v>
      </c>
    </row>
    <row r="35" spans="1:13" ht="21.95" customHeight="1" x14ac:dyDescent="0.2">
      <c r="A35" s="1085" t="s">
        <v>775</v>
      </c>
      <c r="B35" s="1086"/>
      <c r="C35" s="1086"/>
      <c r="D35" s="1086"/>
      <c r="E35" s="1086"/>
      <c r="F35" s="1086"/>
      <c r="G35" s="1086"/>
      <c r="H35" s="1086"/>
      <c r="I35" s="1086"/>
      <c r="J35" s="1086"/>
      <c r="K35" s="1086"/>
      <c r="L35" s="1086"/>
      <c r="M35" s="1087"/>
    </row>
    <row r="36" spans="1:13" ht="20.100000000000001" customHeight="1" x14ac:dyDescent="0.2">
      <c r="A36" s="209">
        <v>1</v>
      </c>
      <c r="B36" s="216"/>
      <c r="C36" s="216"/>
      <c r="D36" s="221"/>
      <c r="E36" s="211"/>
      <c r="F36" s="22"/>
      <c r="G36" s="223">
        <f t="shared" ref="G36:G46" si="9">E36+F36</f>
        <v>0</v>
      </c>
      <c r="H36" s="211"/>
      <c r="I36" s="22"/>
      <c r="J36" s="226">
        <f t="shared" ref="J36:J46" si="10">H36+I36</f>
        <v>0</v>
      </c>
      <c r="K36" s="211"/>
      <c r="L36" s="22"/>
      <c r="M36" s="228">
        <f t="shared" ref="M36:M46" si="11">K36+L36</f>
        <v>0</v>
      </c>
    </row>
    <row r="37" spans="1:13" ht="20.100000000000001" customHeight="1" x14ac:dyDescent="0.2">
      <c r="A37" s="212">
        <v>2</v>
      </c>
      <c r="B37" s="218"/>
      <c r="C37" s="218"/>
      <c r="D37" s="222"/>
      <c r="E37" s="214"/>
      <c r="F37" s="196"/>
      <c r="G37" s="224">
        <f t="shared" si="9"/>
        <v>0</v>
      </c>
      <c r="H37" s="214"/>
      <c r="I37" s="196"/>
      <c r="J37" s="226">
        <f t="shared" si="10"/>
        <v>0</v>
      </c>
      <c r="K37" s="214"/>
      <c r="L37" s="196"/>
      <c r="M37" s="228">
        <f t="shared" si="11"/>
        <v>0</v>
      </c>
    </row>
    <row r="38" spans="1:13" ht="20.100000000000001" customHeight="1" x14ac:dyDescent="0.2">
      <c r="A38" s="212">
        <v>3</v>
      </c>
      <c r="B38" s="218"/>
      <c r="C38" s="218"/>
      <c r="D38" s="222"/>
      <c r="E38" s="214"/>
      <c r="F38" s="196"/>
      <c r="G38" s="224">
        <f t="shared" si="9"/>
        <v>0</v>
      </c>
      <c r="H38" s="214"/>
      <c r="I38" s="196"/>
      <c r="J38" s="226">
        <f t="shared" si="10"/>
        <v>0</v>
      </c>
      <c r="K38" s="214"/>
      <c r="L38" s="196"/>
      <c r="M38" s="228">
        <f t="shared" si="11"/>
        <v>0</v>
      </c>
    </row>
    <row r="39" spans="1:13" ht="20.100000000000001" customHeight="1" x14ac:dyDescent="0.2">
      <c r="A39" s="212">
        <v>4</v>
      </c>
      <c r="B39" s="218"/>
      <c r="C39" s="218"/>
      <c r="D39" s="222"/>
      <c r="E39" s="214"/>
      <c r="F39" s="196"/>
      <c r="G39" s="224">
        <f t="shared" si="9"/>
        <v>0</v>
      </c>
      <c r="H39" s="214"/>
      <c r="I39" s="196"/>
      <c r="J39" s="226">
        <f t="shared" si="10"/>
        <v>0</v>
      </c>
      <c r="K39" s="214"/>
      <c r="L39" s="196"/>
      <c r="M39" s="228">
        <f t="shared" si="11"/>
        <v>0</v>
      </c>
    </row>
    <row r="40" spans="1:13" ht="20.100000000000001" customHeight="1" x14ac:dyDescent="0.2">
      <c r="A40" s="212">
        <v>5</v>
      </c>
      <c r="B40" s="218"/>
      <c r="C40" s="218"/>
      <c r="D40" s="222"/>
      <c r="E40" s="214"/>
      <c r="F40" s="196"/>
      <c r="G40" s="224">
        <f t="shared" si="9"/>
        <v>0</v>
      </c>
      <c r="H40" s="214"/>
      <c r="I40" s="196"/>
      <c r="J40" s="226">
        <f t="shared" si="10"/>
        <v>0</v>
      </c>
      <c r="K40" s="214"/>
      <c r="L40" s="196"/>
      <c r="M40" s="228">
        <f t="shared" si="11"/>
        <v>0</v>
      </c>
    </row>
    <row r="41" spans="1:13" ht="20.100000000000001" customHeight="1" x14ac:dyDescent="0.2">
      <c r="A41" s="212">
        <v>6</v>
      </c>
      <c r="B41" s="218"/>
      <c r="C41" s="218"/>
      <c r="D41" s="222"/>
      <c r="E41" s="214"/>
      <c r="F41" s="196"/>
      <c r="G41" s="224">
        <f t="shared" si="9"/>
        <v>0</v>
      </c>
      <c r="H41" s="214"/>
      <c r="I41" s="196"/>
      <c r="J41" s="226">
        <f t="shared" si="10"/>
        <v>0</v>
      </c>
      <c r="K41" s="214"/>
      <c r="L41" s="196"/>
      <c r="M41" s="228">
        <f t="shared" si="11"/>
        <v>0</v>
      </c>
    </row>
    <row r="42" spans="1:13" ht="21.95" customHeight="1" x14ac:dyDescent="0.2">
      <c r="A42" s="1085" t="s">
        <v>772</v>
      </c>
      <c r="B42" s="1086"/>
      <c r="C42" s="1086"/>
      <c r="D42" s="1086"/>
      <c r="E42" s="1086"/>
      <c r="F42" s="1086"/>
      <c r="G42" s="1086"/>
      <c r="H42" s="1086"/>
      <c r="I42" s="1086"/>
      <c r="J42" s="1086"/>
      <c r="K42" s="1086"/>
      <c r="L42" s="1086"/>
      <c r="M42" s="1087"/>
    </row>
    <row r="43" spans="1:13" ht="20.100000000000001" customHeight="1" x14ac:dyDescent="0.2">
      <c r="A43" s="212">
        <v>1</v>
      </c>
      <c r="B43" s="218"/>
      <c r="C43" s="218"/>
      <c r="D43" s="222"/>
      <c r="E43" s="214"/>
      <c r="F43" s="196"/>
      <c r="G43" s="224">
        <f t="shared" si="9"/>
        <v>0</v>
      </c>
      <c r="H43" s="214"/>
      <c r="I43" s="196"/>
      <c r="J43" s="226">
        <f t="shared" si="10"/>
        <v>0</v>
      </c>
      <c r="K43" s="214"/>
      <c r="L43" s="196"/>
      <c r="M43" s="228">
        <f t="shared" si="11"/>
        <v>0</v>
      </c>
    </row>
    <row r="44" spans="1:13" ht="20.100000000000001" customHeight="1" x14ac:dyDescent="0.2">
      <c r="A44" s="212">
        <v>2</v>
      </c>
      <c r="B44" s="218"/>
      <c r="C44" s="218"/>
      <c r="D44" s="222"/>
      <c r="E44" s="214"/>
      <c r="F44" s="196"/>
      <c r="G44" s="224"/>
      <c r="H44" s="214"/>
      <c r="I44" s="196"/>
      <c r="J44" s="226"/>
      <c r="K44" s="214"/>
      <c r="L44" s="196"/>
      <c r="M44" s="228"/>
    </row>
    <row r="45" spans="1:13" ht="20.100000000000001" customHeight="1" x14ac:dyDescent="0.2">
      <c r="A45" s="212">
        <v>3</v>
      </c>
      <c r="B45" s="218"/>
      <c r="C45" s="526"/>
      <c r="D45" s="222"/>
      <c r="E45" s="214"/>
      <c r="F45" s="196"/>
      <c r="G45" s="224">
        <f t="shared" si="9"/>
        <v>0</v>
      </c>
      <c r="H45" s="214"/>
      <c r="I45" s="196"/>
      <c r="J45" s="226">
        <f t="shared" si="10"/>
        <v>0</v>
      </c>
      <c r="K45" s="214"/>
      <c r="L45" s="196"/>
      <c r="M45" s="228">
        <f t="shared" si="11"/>
        <v>0</v>
      </c>
    </row>
    <row r="46" spans="1:13" ht="20.100000000000001" customHeight="1" x14ac:dyDescent="0.2">
      <c r="A46" s="212">
        <v>4</v>
      </c>
      <c r="B46" s="218"/>
      <c r="C46" s="218"/>
      <c r="D46" s="222"/>
      <c r="E46" s="214"/>
      <c r="F46" s="196"/>
      <c r="G46" s="224">
        <f t="shared" si="9"/>
        <v>0</v>
      </c>
      <c r="H46" s="214"/>
      <c r="I46" s="196"/>
      <c r="J46" s="226">
        <f t="shared" si="10"/>
        <v>0</v>
      </c>
      <c r="K46" s="214"/>
      <c r="L46" s="196"/>
      <c r="M46" s="228">
        <f t="shared" si="11"/>
        <v>0</v>
      </c>
    </row>
    <row r="47" spans="1:13" ht="24.95" customHeight="1" x14ac:dyDescent="0.2">
      <c r="A47" s="1085" t="s">
        <v>734</v>
      </c>
      <c r="B47" s="1086"/>
      <c r="C47" s="1086"/>
      <c r="D47" s="1086"/>
      <c r="E47" s="1086"/>
      <c r="F47" s="1086"/>
      <c r="G47" s="1086"/>
      <c r="H47" s="1086"/>
      <c r="I47" s="1086"/>
      <c r="J47" s="1086"/>
      <c r="K47" s="1086"/>
      <c r="L47" s="1086"/>
      <c r="M47" s="1087"/>
    </row>
    <row r="48" spans="1:13" ht="20.100000000000001" customHeight="1" x14ac:dyDescent="0.2">
      <c r="A48" s="209">
        <v>1</v>
      </c>
      <c r="B48" s="216"/>
      <c r="C48" s="216"/>
      <c r="D48" s="216"/>
      <c r="E48" s="211"/>
      <c r="F48" s="22"/>
      <c r="G48" s="223">
        <f t="shared" ref="G48:G57" si="12">E48+F48</f>
        <v>0</v>
      </c>
      <c r="H48" s="211"/>
      <c r="I48" s="22"/>
      <c r="J48" s="226">
        <f t="shared" ref="J48:J57" si="13">H48+I48</f>
        <v>0</v>
      </c>
      <c r="K48" s="211"/>
      <c r="L48" s="22"/>
      <c r="M48" s="228">
        <f t="shared" ref="M48:M57" si="14">K48+L48</f>
        <v>0</v>
      </c>
    </row>
    <row r="49" spans="1:13" ht="20.100000000000001" customHeight="1" x14ac:dyDescent="0.2">
      <c r="A49" s="212">
        <v>2</v>
      </c>
      <c r="B49" s="218"/>
      <c r="C49" s="218"/>
      <c r="D49" s="218"/>
      <c r="E49" s="214"/>
      <c r="F49" s="196"/>
      <c r="G49" s="224">
        <f t="shared" si="12"/>
        <v>0</v>
      </c>
      <c r="H49" s="214"/>
      <c r="I49" s="196"/>
      <c r="J49" s="226">
        <f t="shared" si="13"/>
        <v>0</v>
      </c>
      <c r="K49" s="214"/>
      <c r="L49" s="196"/>
      <c r="M49" s="228">
        <f t="shared" si="14"/>
        <v>0</v>
      </c>
    </row>
    <row r="50" spans="1:13" ht="20.100000000000001" customHeight="1" x14ac:dyDescent="0.2">
      <c r="A50" s="212">
        <v>3</v>
      </c>
      <c r="B50" s="218"/>
      <c r="C50" s="218"/>
      <c r="D50" s="218"/>
      <c r="E50" s="214"/>
      <c r="F50" s="196"/>
      <c r="G50" s="224">
        <f t="shared" si="12"/>
        <v>0</v>
      </c>
      <c r="H50" s="214"/>
      <c r="I50" s="196"/>
      <c r="J50" s="226">
        <f t="shared" si="13"/>
        <v>0</v>
      </c>
      <c r="K50" s="214"/>
      <c r="L50" s="196"/>
      <c r="M50" s="228">
        <f t="shared" si="14"/>
        <v>0</v>
      </c>
    </row>
    <row r="51" spans="1:13" ht="20.100000000000001" customHeight="1" x14ac:dyDescent="0.2">
      <c r="A51" s="212">
        <v>4</v>
      </c>
      <c r="B51" s="218"/>
      <c r="C51" s="218"/>
      <c r="D51" s="218"/>
      <c r="E51" s="214"/>
      <c r="F51" s="196"/>
      <c r="G51" s="224">
        <f t="shared" si="12"/>
        <v>0</v>
      </c>
      <c r="H51" s="214"/>
      <c r="I51" s="196"/>
      <c r="J51" s="226">
        <f t="shared" si="13"/>
        <v>0</v>
      </c>
      <c r="K51" s="214"/>
      <c r="L51" s="196"/>
      <c r="M51" s="228">
        <f t="shared" si="14"/>
        <v>0</v>
      </c>
    </row>
    <row r="52" spans="1:13" ht="20.100000000000001" customHeight="1" x14ac:dyDescent="0.2">
      <c r="A52" s="212">
        <v>5</v>
      </c>
      <c r="B52" s="218"/>
      <c r="C52" s="218"/>
      <c r="D52" s="218"/>
      <c r="E52" s="214"/>
      <c r="F52" s="196"/>
      <c r="G52" s="224">
        <f t="shared" si="12"/>
        <v>0</v>
      </c>
      <c r="H52" s="214"/>
      <c r="I52" s="196"/>
      <c r="J52" s="226">
        <f t="shared" si="13"/>
        <v>0</v>
      </c>
      <c r="K52" s="214"/>
      <c r="L52" s="196"/>
      <c r="M52" s="228">
        <f t="shared" si="14"/>
        <v>0</v>
      </c>
    </row>
    <row r="53" spans="1:13" ht="20.100000000000001" customHeight="1" x14ac:dyDescent="0.2">
      <c r="A53" s="212">
        <v>6</v>
      </c>
      <c r="B53" s="218"/>
      <c r="C53" s="218"/>
      <c r="D53" s="218"/>
      <c r="E53" s="214"/>
      <c r="F53" s="196"/>
      <c r="G53" s="224">
        <f t="shared" si="12"/>
        <v>0</v>
      </c>
      <c r="H53" s="214"/>
      <c r="I53" s="196"/>
      <c r="J53" s="226">
        <f t="shared" si="13"/>
        <v>0</v>
      </c>
      <c r="K53" s="214"/>
      <c r="L53" s="196"/>
      <c r="M53" s="228">
        <f t="shared" si="14"/>
        <v>0</v>
      </c>
    </row>
    <row r="54" spans="1:13" ht="20.100000000000001" customHeight="1" x14ac:dyDescent="0.2">
      <c r="A54" s="212">
        <v>7</v>
      </c>
      <c r="B54" s="218"/>
      <c r="C54" s="218"/>
      <c r="D54" s="218"/>
      <c r="E54" s="214"/>
      <c r="F54" s="196"/>
      <c r="G54" s="224">
        <f t="shared" si="12"/>
        <v>0</v>
      </c>
      <c r="H54" s="214"/>
      <c r="I54" s="196"/>
      <c r="J54" s="226">
        <f t="shared" si="13"/>
        <v>0</v>
      </c>
      <c r="K54" s="214"/>
      <c r="L54" s="196"/>
      <c r="M54" s="228">
        <f t="shared" si="14"/>
        <v>0</v>
      </c>
    </row>
    <row r="55" spans="1:13" ht="20.100000000000001" customHeight="1" x14ac:dyDescent="0.2">
      <c r="A55" s="212">
        <v>8</v>
      </c>
      <c r="B55" s="218"/>
      <c r="C55" s="218"/>
      <c r="D55" s="218"/>
      <c r="E55" s="214"/>
      <c r="F55" s="196"/>
      <c r="G55" s="224">
        <f t="shared" si="12"/>
        <v>0</v>
      </c>
      <c r="H55" s="214"/>
      <c r="I55" s="196"/>
      <c r="J55" s="226">
        <f t="shared" si="13"/>
        <v>0</v>
      </c>
      <c r="K55" s="214"/>
      <c r="L55" s="196"/>
      <c r="M55" s="228">
        <f t="shared" si="14"/>
        <v>0</v>
      </c>
    </row>
    <row r="56" spans="1:13" ht="20.100000000000001" customHeight="1" x14ac:dyDescent="0.2">
      <c r="A56" s="212">
        <v>9</v>
      </c>
      <c r="B56" s="218"/>
      <c r="C56" s="218"/>
      <c r="D56" s="218"/>
      <c r="E56" s="214"/>
      <c r="F56" s="196"/>
      <c r="G56" s="224">
        <f t="shared" si="12"/>
        <v>0</v>
      </c>
      <c r="H56" s="214"/>
      <c r="I56" s="196"/>
      <c r="J56" s="226">
        <f t="shared" si="13"/>
        <v>0</v>
      </c>
      <c r="K56" s="214"/>
      <c r="L56" s="196"/>
      <c r="M56" s="228">
        <f t="shared" si="14"/>
        <v>0</v>
      </c>
    </row>
    <row r="57" spans="1:13" ht="20.100000000000001" customHeight="1" x14ac:dyDescent="0.2">
      <c r="A57" s="212">
        <v>10</v>
      </c>
      <c r="B57" s="218"/>
      <c r="C57" s="218"/>
      <c r="D57" s="218"/>
      <c r="E57" s="214"/>
      <c r="F57" s="196"/>
      <c r="G57" s="224">
        <f t="shared" si="12"/>
        <v>0</v>
      </c>
      <c r="H57" s="214"/>
      <c r="I57" s="196"/>
      <c r="J57" s="226">
        <f t="shared" si="13"/>
        <v>0</v>
      </c>
      <c r="K57" s="214"/>
      <c r="L57" s="196"/>
      <c r="M57" s="228">
        <f t="shared" si="14"/>
        <v>0</v>
      </c>
    </row>
    <row r="58" spans="1:13" ht="20.100000000000001" customHeight="1" x14ac:dyDescent="0.2">
      <c r="A58" s="1085" t="s">
        <v>735</v>
      </c>
      <c r="B58" s="1086"/>
      <c r="C58" s="1086"/>
      <c r="D58" s="1086"/>
      <c r="E58" s="1086"/>
      <c r="F58" s="1086"/>
      <c r="G58" s="1086"/>
      <c r="H58" s="1086"/>
      <c r="I58" s="1086"/>
      <c r="J58" s="1086"/>
      <c r="K58" s="1086"/>
      <c r="L58" s="1086"/>
      <c r="M58" s="1087"/>
    </row>
    <row r="59" spans="1:13" ht="20.100000000000001" customHeight="1" x14ac:dyDescent="0.2">
      <c r="A59" s="209">
        <v>1</v>
      </c>
      <c r="B59" s="216"/>
      <c r="C59" s="216"/>
      <c r="D59" s="216"/>
      <c r="E59" s="211"/>
      <c r="F59" s="22"/>
      <c r="G59" s="223">
        <f t="shared" ref="G59:G64" si="15">E59+F59</f>
        <v>0</v>
      </c>
      <c r="H59" s="211"/>
      <c r="I59" s="22"/>
      <c r="J59" s="226">
        <f t="shared" ref="J59:J64" si="16">H59+I59</f>
        <v>0</v>
      </c>
      <c r="K59" s="211"/>
      <c r="L59" s="22"/>
      <c r="M59" s="228">
        <f t="shared" ref="M59:M64" si="17">K59+L59</f>
        <v>0</v>
      </c>
    </row>
    <row r="60" spans="1:13" ht="20.100000000000001" customHeight="1" x14ac:dyDescent="0.2">
      <c r="A60" s="212">
        <v>2</v>
      </c>
      <c r="B60" s="218"/>
      <c r="C60" s="218"/>
      <c r="D60" s="218"/>
      <c r="E60" s="214"/>
      <c r="F60" s="196"/>
      <c r="G60" s="224">
        <f t="shared" si="15"/>
        <v>0</v>
      </c>
      <c r="H60" s="214"/>
      <c r="I60" s="196"/>
      <c r="J60" s="226">
        <f t="shared" si="16"/>
        <v>0</v>
      </c>
      <c r="K60" s="214"/>
      <c r="L60" s="196"/>
      <c r="M60" s="228">
        <f t="shared" si="17"/>
        <v>0</v>
      </c>
    </row>
    <row r="61" spans="1:13" ht="20.100000000000001" customHeight="1" x14ac:dyDescent="0.2">
      <c r="A61" s="212">
        <v>3</v>
      </c>
      <c r="B61" s="218"/>
      <c r="C61" s="218"/>
      <c r="D61" s="218"/>
      <c r="E61" s="214"/>
      <c r="F61" s="196"/>
      <c r="G61" s="224">
        <f t="shared" si="15"/>
        <v>0</v>
      </c>
      <c r="H61" s="214"/>
      <c r="I61" s="196"/>
      <c r="J61" s="226">
        <f t="shared" si="16"/>
        <v>0</v>
      </c>
      <c r="K61" s="214"/>
      <c r="L61" s="196"/>
      <c r="M61" s="228">
        <f t="shared" si="17"/>
        <v>0</v>
      </c>
    </row>
    <row r="62" spans="1:13" ht="20.100000000000001" customHeight="1" x14ac:dyDescent="0.2">
      <c r="A62" s="212">
        <v>4</v>
      </c>
      <c r="B62" s="218"/>
      <c r="C62" s="218"/>
      <c r="D62" s="218"/>
      <c r="E62" s="214"/>
      <c r="F62" s="196"/>
      <c r="G62" s="224">
        <f t="shared" si="15"/>
        <v>0</v>
      </c>
      <c r="H62" s="214"/>
      <c r="I62" s="196"/>
      <c r="J62" s="226">
        <f t="shared" si="16"/>
        <v>0</v>
      </c>
      <c r="K62" s="214"/>
      <c r="L62" s="196"/>
      <c r="M62" s="228">
        <f t="shared" si="17"/>
        <v>0</v>
      </c>
    </row>
    <row r="63" spans="1:13" ht="20.100000000000001" customHeight="1" x14ac:dyDescent="0.2">
      <c r="A63" s="212">
        <v>5</v>
      </c>
      <c r="B63" s="218"/>
      <c r="C63" s="218"/>
      <c r="D63" s="218"/>
      <c r="E63" s="214"/>
      <c r="F63" s="196"/>
      <c r="G63" s="224">
        <f t="shared" si="15"/>
        <v>0</v>
      </c>
      <c r="H63" s="214"/>
      <c r="I63" s="196"/>
      <c r="J63" s="226">
        <f t="shared" si="16"/>
        <v>0</v>
      </c>
      <c r="K63" s="214"/>
      <c r="L63" s="196"/>
      <c r="M63" s="228">
        <f t="shared" si="17"/>
        <v>0</v>
      </c>
    </row>
    <row r="64" spans="1:13" ht="20.100000000000001" customHeight="1" x14ac:dyDescent="0.2">
      <c r="A64" s="212">
        <v>6</v>
      </c>
      <c r="B64" s="218"/>
      <c r="C64" s="218"/>
      <c r="D64" s="218"/>
      <c r="E64" s="214"/>
      <c r="F64" s="196"/>
      <c r="G64" s="224">
        <f t="shared" si="15"/>
        <v>0</v>
      </c>
      <c r="H64" s="214"/>
      <c r="I64" s="196"/>
      <c r="J64" s="226">
        <f t="shared" si="16"/>
        <v>0</v>
      </c>
      <c r="K64" s="214"/>
      <c r="L64" s="196"/>
      <c r="M64" s="228">
        <f t="shared" si="17"/>
        <v>0</v>
      </c>
    </row>
    <row r="65" spans="1:13" ht="20.100000000000001" customHeight="1" x14ac:dyDescent="0.2">
      <c r="A65" s="1085" t="s">
        <v>736</v>
      </c>
      <c r="B65" s="1086"/>
      <c r="C65" s="1086"/>
      <c r="D65" s="1086"/>
      <c r="E65" s="1086"/>
      <c r="F65" s="1086"/>
      <c r="G65" s="1086"/>
      <c r="H65" s="1086"/>
      <c r="I65" s="1086"/>
      <c r="J65" s="1086"/>
      <c r="K65" s="1086"/>
      <c r="L65" s="1086"/>
      <c r="M65" s="1087"/>
    </row>
    <row r="66" spans="1:13" ht="20.100000000000001" customHeight="1" x14ac:dyDescent="0.2">
      <c r="A66" s="209">
        <v>1</v>
      </c>
      <c r="B66" s="216"/>
      <c r="C66" s="216"/>
      <c r="D66" s="216"/>
      <c r="E66" s="211"/>
      <c r="F66" s="22"/>
      <c r="G66" s="223">
        <f t="shared" ref="G66:G71" si="18">E66+F66</f>
        <v>0</v>
      </c>
      <c r="H66" s="211"/>
      <c r="I66" s="22"/>
      <c r="J66" s="225">
        <f t="shared" ref="J66:J71" si="19">H66+I66</f>
        <v>0</v>
      </c>
      <c r="K66" s="211"/>
      <c r="L66" s="22"/>
      <c r="M66" s="227">
        <f t="shared" ref="M66:M71" si="20">K66+L66</f>
        <v>0</v>
      </c>
    </row>
    <row r="67" spans="1:13" ht="20.100000000000001" customHeight="1" x14ac:dyDescent="0.2">
      <c r="A67" s="212">
        <v>2</v>
      </c>
      <c r="B67" s="218"/>
      <c r="C67" s="218"/>
      <c r="D67" s="218"/>
      <c r="E67" s="214"/>
      <c r="F67" s="196"/>
      <c r="G67" s="224">
        <f t="shared" si="18"/>
        <v>0</v>
      </c>
      <c r="H67" s="214"/>
      <c r="I67" s="196"/>
      <c r="J67" s="226">
        <f t="shared" si="19"/>
        <v>0</v>
      </c>
      <c r="K67" s="214"/>
      <c r="L67" s="196"/>
      <c r="M67" s="228">
        <f t="shared" si="20"/>
        <v>0</v>
      </c>
    </row>
    <row r="68" spans="1:13" ht="20.100000000000001" customHeight="1" x14ac:dyDescent="0.2">
      <c r="A68" s="212">
        <v>3</v>
      </c>
      <c r="B68" s="218"/>
      <c r="C68" s="218"/>
      <c r="D68" s="218"/>
      <c r="E68" s="214"/>
      <c r="F68" s="196"/>
      <c r="G68" s="224">
        <f t="shared" si="18"/>
        <v>0</v>
      </c>
      <c r="H68" s="214"/>
      <c r="I68" s="196"/>
      <c r="J68" s="226">
        <f t="shared" si="19"/>
        <v>0</v>
      </c>
      <c r="K68" s="214"/>
      <c r="L68" s="196"/>
      <c r="M68" s="228">
        <f t="shared" si="20"/>
        <v>0</v>
      </c>
    </row>
    <row r="69" spans="1:13" ht="20.100000000000001" customHeight="1" x14ac:dyDescent="0.2">
      <c r="A69" s="212">
        <v>4</v>
      </c>
      <c r="B69" s="218"/>
      <c r="C69" s="218"/>
      <c r="D69" s="218"/>
      <c r="E69" s="214"/>
      <c r="F69" s="196"/>
      <c r="G69" s="224">
        <f t="shared" si="18"/>
        <v>0</v>
      </c>
      <c r="H69" s="214"/>
      <c r="I69" s="196"/>
      <c r="J69" s="226">
        <f t="shared" si="19"/>
        <v>0</v>
      </c>
      <c r="K69" s="214"/>
      <c r="L69" s="196"/>
      <c r="M69" s="228">
        <f t="shared" si="20"/>
        <v>0</v>
      </c>
    </row>
    <row r="70" spans="1:13" ht="20.100000000000001" customHeight="1" x14ac:dyDescent="0.2">
      <c r="A70" s="212">
        <v>5</v>
      </c>
      <c r="B70" s="218"/>
      <c r="C70" s="218"/>
      <c r="D70" s="218"/>
      <c r="E70" s="214"/>
      <c r="F70" s="196"/>
      <c r="G70" s="224">
        <f t="shared" si="18"/>
        <v>0</v>
      </c>
      <c r="H70" s="214"/>
      <c r="I70" s="196"/>
      <c r="J70" s="226">
        <f t="shared" si="19"/>
        <v>0</v>
      </c>
      <c r="K70" s="214"/>
      <c r="L70" s="196"/>
      <c r="M70" s="228">
        <f t="shared" si="20"/>
        <v>0</v>
      </c>
    </row>
    <row r="71" spans="1:13" ht="20.100000000000001" customHeight="1" x14ac:dyDescent="0.2">
      <c r="A71" s="212">
        <v>6</v>
      </c>
      <c r="B71" s="218"/>
      <c r="C71" s="218"/>
      <c r="D71" s="218"/>
      <c r="E71" s="214"/>
      <c r="F71" s="196"/>
      <c r="G71" s="224">
        <f t="shared" si="18"/>
        <v>0</v>
      </c>
      <c r="H71" s="214"/>
      <c r="I71" s="196"/>
      <c r="J71" s="226">
        <f t="shared" si="19"/>
        <v>0</v>
      </c>
      <c r="K71" s="214"/>
      <c r="L71" s="196"/>
      <c r="M71" s="228">
        <f t="shared" si="20"/>
        <v>0</v>
      </c>
    </row>
    <row r="76" spans="1:13" ht="15" x14ac:dyDescent="0.25">
      <c r="K76" s="985" t="s">
        <v>751</v>
      </c>
      <c r="L76" s="985"/>
      <c r="M76" s="985"/>
    </row>
  </sheetData>
  <mergeCells count="22">
    <mergeCell ref="A35:M35"/>
    <mergeCell ref="A6:B8"/>
    <mergeCell ref="C6:C8"/>
    <mergeCell ref="D6:D8"/>
    <mergeCell ref="E6:M6"/>
    <mergeCell ref="E7:G7"/>
    <mergeCell ref="K76:M76"/>
    <mergeCell ref="L1:M1"/>
    <mergeCell ref="A42:M42"/>
    <mergeCell ref="A2:M2"/>
    <mergeCell ref="B3:G3"/>
    <mergeCell ref="A4:B4"/>
    <mergeCell ref="E4:M4"/>
    <mergeCell ref="K5:M5"/>
    <mergeCell ref="A47:M47"/>
    <mergeCell ref="A58:M58"/>
    <mergeCell ref="A65:M65"/>
    <mergeCell ref="H7:J7"/>
    <mergeCell ref="K7:M7"/>
    <mergeCell ref="A9:M9"/>
    <mergeCell ref="A20:M20"/>
    <mergeCell ref="A28:M28"/>
  </mergeCells>
  <dataValidations count="2">
    <dataValidation type="list" allowBlank="1" showInputMessage="1" showErrorMessage="1" sqref="C21:C27 C36:C41 C43:C46 C29:C34 C10:C19">
      <formula1>$W$12:$W$19</formula1>
    </dataValidation>
    <dataValidation type="list" allowBlank="1" showInputMessage="1" showErrorMessage="1" sqref="D10:D19 D21:D27 D29:D34 D43:D46 D36:D41">
      <formula1>$V$12:$V$13</formula1>
    </dataValidation>
  </dataValidations>
  <printOptions horizontalCentered="1"/>
  <pageMargins left="0.5" right="0.25" top="0.17499999999999999" bottom="0.25" header="0.25" footer="0.25"/>
  <pageSetup paperSize="9" scale="95" fitToWidth="0" fitToHeight="0" orientation="landscape" r:id="rId1"/>
  <headerFooter alignWithMargins="0"/>
  <rowBreaks count="2" manualBreakCount="2">
    <brk id="27" max="12" man="1"/>
    <brk id="50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02"/>
  <sheetViews>
    <sheetView view="pageBreakPreview" zoomScaleNormal="100" zoomScaleSheetLayoutView="100" workbookViewId="0">
      <selection activeCell="E14" sqref="E14"/>
    </sheetView>
  </sheetViews>
  <sheetFormatPr defaultRowHeight="15.75" x14ac:dyDescent="0.2"/>
  <cols>
    <col min="1" max="1" width="3.7109375" style="39" customWidth="1"/>
    <col min="2" max="2" width="22.7109375" style="142" customWidth="1"/>
    <col min="3" max="11" width="6.7109375" style="1" customWidth="1"/>
    <col min="12" max="12" width="1.28515625" style="1" customWidth="1"/>
    <col min="13" max="21" width="6.7109375" style="1" customWidth="1"/>
    <col min="22" max="22" width="13.42578125" style="441" customWidth="1"/>
    <col min="23" max="233" width="9.140625" style="1"/>
    <col min="234" max="234" width="38.5703125" style="1" customWidth="1"/>
    <col min="235" max="235" width="6.5703125" style="1" customWidth="1"/>
    <col min="236" max="236" width="7.7109375" style="1" bestFit="1" customWidth="1"/>
    <col min="237" max="237" width="7.28515625" style="1" customWidth="1"/>
    <col min="238" max="238" width="6.5703125" style="1" bestFit="1" customWidth="1"/>
    <col min="239" max="239" width="7.28515625" style="1" bestFit="1" customWidth="1"/>
    <col min="240" max="240" width="8.140625" style="1" customWidth="1"/>
    <col min="241" max="241" width="7.140625" style="1" customWidth="1"/>
    <col min="242" max="242" width="7.7109375" style="1" bestFit="1" customWidth="1"/>
    <col min="243" max="243" width="7.28515625" style="1" customWidth="1"/>
    <col min="244" max="244" width="7" style="1" customWidth="1"/>
    <col min="245" max="245" width="7.5703125" style="1" customWidth="1"/>
    <col min="246" max="246" width="7.140625" style="1" customWidth="1"/>
    <col min="247" max="247" width="7" style="1" customWidth="1"/>
    <col min="248" max="248" width="7.5703125" style="1" customWidth="1"/>
    <col min="249" max="249" width="7.140625" style="1" customWidth="1"/>
    <col min="250" max="266" width="8.7109375" style="1" customWidth="1"/>
    <col min="267" max="267" width="36.85546875" style="1" customWidth="1"/>
    <col min="268" max="274" width="14.28515625" style="1" customWidth="1"/>
    <col min="275" max="489" width="9.140625" style="1"/>
    <col min="490" max="490" width="38.5703125" style="1" customWidth="1"/>
    <col min="491" max="491" width="6.5703125" style="1" customWidth="1"/>
    <col min="492" max="492" width="7.7109375" style="1" bestFit="1" customWidth="1"/>
    <col min="493" max="493" width="7.28515625" style="1" customWidth="1"/>
    <col min="494" max="494" width="6.5703125" style="1" bestFit="1" customWidth="1"/>
    <col min="495" max="495" width="7.28515625" style="1" bestFit="1" customWidth="1"/>
    <col min="496" max="496" width="8.140625" style="1" customWidth="1"/>
    <col min="497" max="497" width="7.140625" style="1" customWidth="1"/>
    <col min="498" max="498" width="7.7109375" style="1" bestFit="1" customWidth="1"/>
    <col min="499" max="499" width="7.28515625" style="1" customWidth="1"/>
    <col min="500" max="500" width="7" style="1" customWidth="1"/>
    <col min="501" max="501" width="7.5703125" style="1" customWidth="1"/>
    <col min="502" max="502" width="7.140625" style="1" customWidth="1"/>
    <col min="503" max="503" width="7" style="1" customWidth="1"/>
    <col min="504" max="504" width="7.5703125" style="1" customWidth="1"/>
    <col min="505" max="505" width="7.140625" style="1" customWidth="1"/>
    <col min="506" max="522" width="8.7109375" style="1" customWidth="1"/>
    <col min="523" max="523" width="36.85546875" style="1" customWidth="1"/>
    <col min="524" max="530" width="14.28515625" style="1" customWidth="1"/>
    <col min="531" max="745" width="9.140625" style="1"/>
    <col min="746" max="746" width="38.5703125" style="1" customWidth="1"/>
    <col min="747" max="747" width="6.5703125" style="1" customWidth="1"/>
    <col min="748" max="748" width="7.7109375" style="1" bestFit="1" customWidth="1"/>
    <col min="749" max="749" width="7.28515625" style="1" customWidth="1"/>
    <col min="750" max="750" width="6.5703125" style="1" bestFit="1" customWidth="1"/>
    <col min="751" max="751" width="7.28515625" style="1" bestFit="1" customWidth="1"/>
    <col min="752" max="752" width="8.140625" style="1" customWidth="1"/>
    <col min="753" max="753" width="7.140625" style="1" customWidth="1"/>
    <col min="754" max="754" width="7.7109375" style="1" bestFit="1" customWidth="1"/>
    <col min="755" max="755" width="7.28515625" style="1" customWidth="1"/>
    <col min="756" max="756" width="7" style="1" customWidth="1"/>
    <col min="757" max="757" width="7.5703125" style="1" customWidth="1"/>
    <col min="758" max="758" width="7.140625" style="1" customWidth="1"/>
    <col min="759" max="759" width="7" style="1" customWidth="1"/>
    <col min="760" max="760" width="7.5703125" style="1" customWidth="1"/>
    <col min="761" max="761" width="7.140625" style="1" customWidth="1"/>
    <col min="762" max="778" width="8.7109375" style="1" customWidth="1"/>
    <col min="779" max="779" width="36.85546875" style="1" customWidth="1"/>
    <col min="780" max="786" width="14.28515625" style="1" customWidth="1"/>
    <col min="787" max="1001" width="9.140625" style="1"/>
    <col min="1002" max="1002" width="38.5703125" style="1" customWidth="1"/>
    <col min="1003" max="1003" width="6.5703125" style="1" customWidth="1"/>
    <col min="1004" max="1004" width="7.7109375" style="1" bestFit="1" customWidth="1"/>
    <col min="1005" max="1005" width="7.28515625" style="1" customWidth="1"/>
    <col min="1006" max="1006" width="6.5703125" style="1" bestFit="1" customWidth="1"/>
    <col min="1007" max="1007" width="7.28515625" style="1" bestFit="1" customWidth="1"/>
    <col min="1008" max="1008" width="8.140625" style="1" customWidth="1"/>
    <col min="1009" max="1009" width="7.140625" style="1" customWidth="1"/>
    <col min="1010" max="1010" width="7.7109375" style="1" bestFit="1" customWidth="1"/>
    <col min="1011" max="1011" width="7.28515625" style="1" customWidth="1"/>
    <col min="1012" max="1012" width="7" style="1" customWidth="1"/>
    <col min="1013" max="1013" width="7.5703125" style="1" customWidth="1"/>
    <col min="1014" max="1014" width="7.140625" style="1" customWidth="1"/>
    <col min="1015" max="1015" width="7" style="1" customWidth="1"/>
    <col min="1016" max="1016" width="7.5703125" style="1" customWidth="1"/>
    <col min="1017" max="1017" width="7.140625" style="1" customWidth="1"/>
    <col min="1018" max="1034" width="8.7109375" style="1" customWidth="1"/>
    <col min="1035" max="1035" width="36.85546875" style="1" customWidth="1"/>
    <col min="1036" max="1042" width="14.28515625" style="1" customWidth="1"/>
    <col min="1043" max="1257" width="9.140625" style="1"/>
    <col min="1258" max="1258" width="38.5703125" style="1" customWidth="1"/>
    <col min="1259" max="1259" width="6.5703125" style="1" customWidth="1"/>
    <col min="1260" max="1260" width="7.7109375" style="1" bestFit="1" customWidth="1"/>
    <col min="1261" max="1261" width="7.28515625" style="1" customWidth="1"/>
    <col min="1262" max="1262" width="6.5703125" style="1" bestFit="1" customWidth="1"/>
    <col min="1263" max="1263" width="7.28515625" style="1" bestFit="1" customWidth="1"/>
    <col min="1264" max="1264" width="8.140625" style="1" customWidth="1"/>
    <col min="1265" max="1265" width="7.140625" style="1" customWidth="1"/>
    <col min="1266" max="1266" width="7.7109375" style="1" bestFit="1" customWidth="1"/>
    <col min="1267" max="1267" width="7.28515625" style="1" customWidth="1"/>
    <col min="1268" max="1268" width="7" style="1" customWidth="1"/>
    <col min="1269" max="1269" width="7.5703125" style="1" customWidth="1"/>
    <col min="1270" max="1270" width="7.140625" style="1" customWidth="1"/>
    <col min="1271" max="1271" width="7" style="1" customWidth="1"/>
    <col min="1272" max="1272" width="7.5703125" style="1" customWidth="1"/>
    <col min="1273" max="1273" width="7.140625" style="1" customWidth="1"/>
    <col min="1274" max="1290" width="8.7109375" style="1" customWidth="1"/>
    <col min="1291" max="1291" width="36.85546875" style="1" customWidth="1"/>
    <col min="1292" max="1298" width="14.28515625" style="1" customWidth="1"/>
    <col min="1299" max="1513" width="9.140625" style="1"/>
    <col min="1514" max="1514" width="38.5703125" style="1" customWidth="1"/>
    <col min="1515" max="1515" width="6.5703125" style="1" customWidth="1"/>
    <col min="1516" max="1516" width="7.7109375" style="1" bestFit="1" customWidth="1"/>
    <col min="1517" max="1517" width="7.28515625" style="1" customWidth="1"/>
    <col min="1518" max="1518" width="6.5703125" style="1" bestFit="1" customWidth="1"/>
    <col min="1519" max="1519" width="7.28515625" style="1" bestFit="1" customWidth="1"/>
    <col min="1520" max="1520" width="8.140625" style="1" customWidth="1"/>
    <col min="1521" max="1521" width="7.140625" style="1" customWidth="1"/>
    <col min="1522" max="1522" width="7.7109375" style="1" bestFit="1" customWidth="1"/>
    <col min="1523" max="1523" width="7.28515625" style="1" customWidth="1"/>
    <col min="1524" max="1524" width="7" style="1" customWidth="1"/>
    <col min="1525" max="1525" width="7.5703125" style="1" customWidth="1"/>
    <col min="1526" max="1526" width="7.140625" style="1" customWidth="1"/>
    <col min="1527" max="1527" width="7" style="1" customWidth="1"/>
    <col min="1528" max="1528" width="7.5703125" style="1" customWidth="1"/>
    <col min="1529" max="1529" width="7.140625" style="1" customWidth="1"/>
    <col min="1530" max="1546" width="8.7109375" style="1" customWidth="1"/>
    <col min="1547" max="1547" width="36.85546875" style="1" customWidth="1"/>
    <col min="1548" max="1554" width="14.28515625" style="1" customWidth="1"/>
    <col min="1555" max="1769" width="9.140625" style="1"/>
    <col min="1770" max="1770" width="38.5703125" style="1" customWidth="1"/>
    <col min="1771" max="1771" width="6.5703125" style="1" customWidth="1"/>
    <col min="1772" max="1772" width="7.7109375" style="1" bestFit="1" customWidth="1"/>
    <col min="1773" max="1773" width="7.28515625" style="1" customWidth="1"/>
    <col min="1774" max="1774" width="6.5703125" style="1" bestFit="1" customWidth="1"/>
    <col min="1775" max="1775" width="7.28515625" style="1" bestFit="1" customWidth="1"/>
    <col min="1776" max="1776" width="8.140625" style="1" customWidth="1"/>
    <col min="1777" max="1777" width="7.140625" style="1" customWidth="1"/>
    <col min="1778" max="1778" width="7.7109375" style="1" bestFit="1" customWidth="1"/>
    <col min="1779" max="1779" width="7.28515625" style="1" customWidth="1"/>
    <col min="1780" max="1780" width="7" style="1" customWidth="1"/>
    <col min="1781" max="1781" width="7.5703125" style="1" customWidth="1"/>
    <col min="1782" max="1782" width="7.140625" style="1" customWidth="1"/>
    <col min="1783" max="1783" width="7" style="1" customWidth="1"/>
    <col min="1784" max="1784" width="7.5703125" style="1" customWidth="1"/>
    <col min="1785" max="1785" width="7.140625" style="1" customWidth="1"/>
    <col min="1786" max="1802" width="8.7109375" style="1" customWidth="1"/>
    <col min="1803" max="1803" width="36.85546875" style="1" customWidth="1"/>
    <col min="1804" max="1810" width="14.28515625" style="1" customWidth="1"/>
    <col min="1811" max="2025" width="9.140625" style="1"/>
    <col min="2026" max="2026" width="38.5703125" style="1" customWidth="1"/>
    <col min="2027" max="2027" width="6.5703125" style="1" customWidth="1"/>
    <col min="2028" max="2028" width="7.7109375" style="1" bestFit="1" customWidth="1"/>
    <col min="2029" max="2029" width="7.28515625" style="1" customWidth="1"/>
    <col min="2030" max="2030" width="6.5703125" style="1" bestFit="1" customWidth="1"/>
    <col min="2031" max="2031" width="7.28515625" style="1" bestFit="1" customWidth="1"/>
    <col min="2032" max="2032" width="8.140625" style="1" customWidth="1"/>
    <col min="2033" max="2033" width="7.140625" style="1" customWidth="1"/>
    <col min="2034" max="2034" width="7.7109375" style="1" bestFit="1" customWidth="1"/>
    <col min="2035" max="2035" width="7.28515625" style="1" customWidth="1"/>
    <col min="2036" max="2036" width="7" style="1" customWidth="1"/>
    <col min="2037" max="2037" width="7.5703125" style="1" customWidth="1"/>
    <col min="2038" max="2038" width="7.140625" style="1" customWidth="1"/>
    <col min="2039" max="2039" width="7" style="1" customWidth="1"/>
    <col min="2040" max="2040" width="7.5703125" style="1" customWidth="1"/>
    <col min="2041" max="2041" width="7.140625" style="1" customWidth="1"/>
    <col min="2042" max="2058" width="8.7109375" style="1" customWidth="1"/>
    <col min="2059" max="2059" width="36.85546875" style="1" customWidth="1"/>
    <col min="2060" max="2066" width="14.28515625" style="1" customWidth="1"/>
    <col min="2067" max="2281" width="9.140625" style="1"/>
    <col min="2282" max="2282" width="38.5703125" style="1" customWidth="1"/>
    <col min="2283" max="2283" width="6.5703125" style="1" customWidth="1"/>
    <col min="2284" max="2284" width="7.7109375" style="1" bestFit="1" customWidth="1"/>
    <col min="2285" max="2285" width="7.28515625" style="1" customWidth="1"/>
    <col min="2286" max="2286" width="6.5703125" style="1" bestFit="1" customWidth="1"/>
    <col min="2287" max="2287" width="7.28515625" style="1" bestFit="1" customWidth="1"/>
    <col min="2288" max="2288" width="8.140625" style="1" customWidth="1"/>
    <col min="2289" max="2289" width="7.140625" style="1" customWidth="1"/>
    <col min="2290" max="2290" width="7.7109375" style="1" bestFit="1" customWidth="1"/>
    <col min="2291" max="2291" width="7.28515625" style="1" customWidth="1"/>
    <col min="2292" max="2292" width="7" style="1" customWidth="1"/>
    <col min="2293" max="2293" width="7.5703125" style="1" customWidth="1"/>
    <col min="2294" max="2294" width="7.140625" style="1" customWidth="1"/>
    <col min="2295" max="2295" width="7" style="1" customWidth="1"/>
    <col min="2296" max="2296" width="7.5703125" style="1" customWidth="1"/>
    <col min="2297" max="2297" width="7.140625" style="1" customWidth="1"/>
    <col min="2298" max="2314" width="8.7109375" style="1" customWidth="1"/>
    <col min="2315" max="2315" width="36.85546875" style="1" customWidth="1"/>
    <col min="2316" max="2322" width="14.28515625" style="1" customWidth="1"/>
    <col min="2323" max="2537" width="9.140625" style="1"/>
    <col min="2538" max="2538" width="38.5703125" style="1" customWidth="1"/>
    <col min="2539" max="2539" width="6.5703125" style="1" customWidth="1"/>
    <col min="2540" max="2540" width="7.7109375" style="1" bestFit="1" customWidth="1"/>
    <col min="2541" max="2541" width="7.28515625" style="1" customWidth="1"/>
    <col min="2542" max="2542" width="6.5703125" style="1" bestFit="1" customWidth="1"/>
    <col min="2543" max="2543" width="7.28515625" style="1" bestFit="1" customWidth="1"/>
    <col min="2544" max="2544" width="8.140625" style="1" customWidth="1"/>
    <col min="2545" max="2545" width="7.140625" style="1" customWidth="1"/>
    <col min="2546" max="2546" width="7.7109375" style="1" bestFit="1" customWidth="1"/>
    <col min="2547" max="2547" width="7.28515625" style="1" customWidth="1"/>
    <col min="2548" max="2548" width="7" style="1" customWidth="1"/>
    <col min="2549" max="2549" width="7.5703125" style="1" customWidth="1"/>
    <col min="2550" max="2550" width="7.140625" style="1" customWidth="1"/>
    <col min="2551" max="2551" width="7" style="1" customWidth="1"/>
    <col min="2552" max="2552" width="7.5703125" style="1" customWidth="1"/>
    <col min="2553" max="2553" width="7.140625" style="1" customWidth="1"/>
    <col min="2554" max="2570" width="8.7109375" style="1" customWidth="1"/>
    <col min="2571" max="2571" width="36.85546875" style="1" customWidth="1"/>
    <col min="2572" max="2578" width="14.28515625" style="1" customWidth="1"/>
    <col min="2579" max="2793" width="9.140625" style="1"/>
    <col min="2794" max="2794" width="38.5703125" style="1" customWidth="1"/>
    <col min="2795" max="2795" width="6.5703125" style="1" customWidth="1"/>
    <col min="2796" max="2796" width="7.7109375" style="1" bestFit="1" customWidth="1"/>
    <col min="2797" max="2797" width="7.28515625" style="1" customWidth="1"/>
    <col min="2798" max="2798" width="6.5703125" style="1" bestFit="1" customWidth="1"/>
    <col min="2799" max="2799" width="7.28515625" style="1" bestFit="1" customWidth="1"/>
    <col min="2800" max="2800" width="8.140625" style="1" customWidth="1"/>
    <col min="2801" max="2801" width="7.140625" style="1" customWidth="1"/>
    <col min="2802" max="2802" width="7.7109375" style="1" bestFit="1" customWidth="1"/>
    <col min="2803" max="2803" width="7.28515625" style="1" customWidth="1"/>
    <col min="2804" max="2804" width="7" style="1" customWidth="1"/>
    <col min="2805" max="2805" width="7.5703125" style="1" customWidth="1"/>
    <col min="2806" max="2806" width="7.140625" style="1" customWidth="1"/>
    <col min="2807" max="2807" width="7" style="1" customWidth="1"/>
    <col min="2808" max="2808" width="7.5703125" style="1" customWidth="1"/>
    <col min="2809" max="2809" width="7.140625" style="1" customWidth="1"/>
    <col min="2810" max="2826" width="8.7109375" style="1" customWidth="1"/>
    <col min="2827" max="2827" width="36.85546875" style="1" customWidth="1"/>
    <col min="2828" max="2834" width="14.28515625" style="1" customWidth="1"/>
    <col min="2835" max="3049" width="9.140625" style="1"/>
    <col min="3050" max="3050" width="38.5703125" style="1" customWidth="1"/>
    <col min="3051" max="3051" width="6.5703125" style="1" customWidth="1"/>
    <col min="3052" max="3052" width="7.7109375" style="1" bestFit="1" customWidth="1"/>
    <col min="3053" max="3053" width="7.28515625" style="1" customWidth="1"/>
    <col min="3054" max="3054" width="6.5703125" style="1" bestFit="1" customWidth="1"/>
    <col min="3055" max="3055" width="7.28515625" style="1" bestFit="1" customWidth="1"/>
    <col min="3056" max="3056" width="8.140625" style="1" customWidth="1"/>
    <col min="3057" max="3057" width="7.140625" style="1" customWidth="1"/>
    <col min="3058" max="3058" width="7.7109375" style="1" bestFit="1" customWidth="1"/>
    <col min="3059" max="3059" width="7.28515625" style="1" customWidth="1"/>
    <col min="3060" max="3060" width="7" style="1" customWidth="1"/>
    <col min="3061" max="3061" width="7.5703125" style="1" customWidth="1"/>
    <col min="3062" max="3062" width="7.140625" style="1" customWidth="1"/>
    <col min="3063" max="3063" width="7" style="1" customWidth="1"/>
    <col min="3064" max="3064" width="7.5703125" style="1" customWidth="1"/>
    <col min="3065" max="3065" width="7.140625" style="1" customWidth="1"/>
    <col min="3066" max="3082" width="8.7109375" style="1" customWidth="1"/>
    <col min="3083" max="3083" width="36.85546875" style="1" customWidth="1"/>
    <col min="3084" max="3090" width="14.28515625" style="1" customWidth="1"/>
    <col min="3091" max="3305" width="9.140625" style="1"/>
    <col min="3306" max="3306" width="38.5703125" style="1" customWidth="1"/>
    <col min="3307" max="3307" width="6.5703125" style="1" customWidth="1"/>
    <col min="3308" max="3308" width="7.7109375" style="1" bestFit="1" customWidth="1"/>
    <col min="3309" max="3309" width="7.28515625" style="1" customWidth="1"/>
    <col min="3310" max="3310" width="6.5703125" style="1" bestFit="1" customWidth="1"/>
    <col min="3311" max="3311" width="7.28515625" style="1" bestFit="1" customWidth="1"/>
    <col min="3312" max="3312" width="8.140625" style="1" customWidth="1"/>
    <col min="3313" max="3313" width="7.140625" style="1" customWidth="1"/>
    <col min="3314" max="3314" width="7.7109375" style="1" bestFit="1" customWidth="1"/>
    <col min="3315" max="3315" width="7.28515625" style="1" customWidth="1"/>
    <col min="3316" max="3316" width="7" style="1" customWidth="1"/>
    <col min="3317" max="3317" width="7.5703125" style="1" customWidth="1"/>
    <col min="3318" max="3318" width="7.140625" style="1" customWidth="1"/>
    <col min="3319" max="3319" width="7" style="1" customWidth="1"/>
    <col min="3320" max="3320" width="7.5703125" style="1" customWidth="1"/>
    <col min="3321" max="3321" width="7.140625" style="1" customWidth="1"/>
    <col min="3322" max="3338" width="8.7109375" style="1" customWidth="1"/>
    <col min="3339" max="3339" width="36.85546875" style="1" customWidth="1"/>
    <col min="3340" max="3346" width="14.28515625" style="1" customWidth="1"/>
    <col min="3347" max="3561" width="9.140625" style="1"/>
    <col min="3562" max="3562" width="38.5703125" style="1" customWidth="1"/>
    <col min="3563" max="3563" width="6.5703125" style="1" customWidth="1"/>
    <col min="3564" max="3564" width="7.7109375" style="1" bestFit="1" customWidth="1"/>
    <col min="3565" max="3565" width="7.28515625" style="1" customWidth="1"/>
    <col min="3566" max="3566" width="6.5703125" style="1" bestFit="1" customWidth="1"/>
    <col min="3567" max="3567" width="7.28515625" style="1" bestFit="1" customWidth="1"/>
    <col min="3568" max="3568" width="8.140625" style="1" customWidth="1"/>
    <col min="3569" max="3569" width="7.140625" style="1" customWidth="1"/>
    <col min="3570" max="3570" width="7.7109375" style="1" bestFit="1" customWidth="1"/>
    <col min="3571" max="3571" width="7.28515625" style="1" customWidth="1"/>
    <col min="3572" max="3572" width="7" style="1" customWidth="1"/>
    <col min="3573" max="3573" width="7.5703125" style="1" customWidth="1"/>
    <col min="3574" max="3574" width="7.140625" style="1" customWidth="1"/>
    <col min="3575" max="3575" width="7" style="1" customWidth="1"/>
    <col min="3576" max="3576" width="7.5703125" style="1" customWidth="1"/>
    <col min="3577" max="3577" width="7.140625" style="1" customWidth="1"/>
    <col min="3578" max="3594" width="8.7109375" style="1" customWidth="1"/>
    <col min="3595" max="3595" width="36.85546875" style="1" customWidth="1"/>
    <col min="3596" max="3602" width="14.28515625" style="1" customWidth="1"/>
    <col min="3603" max="3817" width="9.140625" style="1"/>
    <col min="3818" max="3818" width="38.5703125" style="1" customWidth="1"/>
    <col min="3819" max="3819" width="6.5703125" style="1" customWidth="1"/>
    <col min="3820" max="3820" width="7.7109375" style="1" bestFit="1" customWidth="1"/>
    <col min="3821" max="3821" width="7.28515625" style="1" customWidth="1"/>
    <col min="3822" max="3822" width="6.5703125" style="1" bestFit="1" customWidth="1"/>
    <col min="3823" max="3823" width="7.28515625" style="1" bestFit="1" customWidth="1"/>
    <col min="3824" max="3824" width="8.140625" style="1" customWidth="1"/>
    <col min="3825" max="3825" width="7.140625" style="1" customWidth="1"/>
    <col min="3826" max="3826" width="7.7109375" style="1" bestFit="1" customWidth="1"/>
    <col min="3827" max="3827" width="7.28515625" style="1" customWidth="1"/>
    <col min="3828" max="3828" width="7" style="1" customWidth="1"/>
    <col min="3829" max="3829" width="7.5703125" style="1" customWidth="1"/>
    <col min="3830" max="3830" width="7.140625" style="1" customWidth="1"/>
    <col min="3831" max="3831" width="7" style="1" customWidth="1"/>
    <col min="3832" max="3832" width="7.5703125" style="1" customWidth="1"/>
    <col min="3833" max="3833" width="7.140625" style="1" customWidth="1"/>
    <col min="3834" max="3850" width="8.7109375" style="1" customWidth="1"/>
    <col min="3851" max="3851" width="36.85546875" style="1" customWidth="1"/>
    <col min="3852" max="3858" width="14.28515625" style="1" customWidth="1"/>
    <col min="3859" max="4073" width="9.140625" style="1"/>
    <col min="4074" max="4074" width="38.5703125" style="1" customWidth="1"/>
    <col min="4075" max="4075" width="6.5703125" style="1" customWidth="1"/>
    <col min="4076" max="4076" width="7.7109375" style="1" bestFit="1" customWidth="1"/>
    <col min="4077" max="4077" width="7.28515625" style="1" customWidth="1"/>
    <col min="4078" max="4078" width="6.5703125" style="1" bestFit="1" customWidth="1"/>
    <col min="4079" max="4079" width="7.28515625" style="1" bestFit="1" customWidth="1"/>
    <col min="4080" max="4080" width="8.140625" style="1" customWidth="1"/>
    <col min="4081" max="4081" width="7.140625" style="1" customWidth="1"/>
    <col min="4082" max="4082" width="7.7109375" style="1" bestFit="1" customWidth="1"/>
    <col min="4083" max="4083" width="7.28515625" style="1" customWidth="1"/>
    <col min="4084" max="4084" width="7" style="1" customWidth="1"/>
    <col min="4085" max="4085" width="7.5703125" style="1" customWidth="1"/>
    <col min="4086" max="4086" width="7.140625" style="1" customWidth="1"/>
    <col min="4087" max="4087" width="7" style="1" customWidth="1"/>
    <col min="4088" max="4088" width="7.5703125" style="1" customWidth="1"/>
    <col min="4089" max="4089" width="7.140625" style="1" customWidth="1"/>
    <col min="4090" max="4106" width="8.7109375" style="1" customWidth="1"/>
    <col min="4107" max="4107" width="36.85546875" style="1" customWidth="1"/>
    <col min="4108" max="4114" width="14.28515625" style="1" customWidth="1"/>
    <col min="4115" max="4329" width="9.140625" style="1"/>
    <col min="4330" max="4330" width="38.5703125" style="1" customWidth="1"/>
    <col min="4331" max="4331" width="6.5703125" style="1" customWidth="1"/>
    <col min="4332" max="4332" width="7.7109375" style="1" bestFit="1" customWidth="1"/>
    <col min="4333" max="4333" width="7.28515625" style="1" customWidth="1"/>
    <col min="4334" max="4334" width="6.5703125" style="1" bestFit="1" customWidth="1"/>
    <col min="4335" max="4335" width="7.28515625" style="1" bestFit="1" customWidth="1"/>
    <col min="4336" max="4336" width="8.140625" style="1" customWidth="1"/>
    <col min="4337" max="4337" width="7.140625" style="1" customWidth="1"/>
    <col min="4338" max="4338" width="7.7109375" style="1" bestFit="1" customWidth="1"/>
    <col min="4339" max="4339" width="7.28515625" style="1" customWidth="1"/>
    <col min="4340" max="4340" width="7" style="1" customWidth="1"/>
    <col min="4341" max="4341" width="7.5703125" style="1" customWidth="1"/>
    <col min="4342" max="4342" width="7.140625" style="1" customWidth="1"/>
    <col min="4343" max="4343" width="7" style="1" customWidth="1"/>
    <col min="4344" max="4344" width="7.5703125" style="1" customWidth="1"/>
    <col min="4345" max="4345" width="7.140625" style="1" customWidth="1"/>
    <col min="4346" max="4362" width="8.7109375" style="1" customWidth="1"/>
    <col min="4363" max="4363" width="36.85546875" style="1" customWidth="1"/>
    <col min="4364" max="4370" width="14.28515625" style="1" customWidth="1"/>
    <col min="4371" max="4585" width="9.140625" style="1"/>
    <col min="4586" max="4586" width="38.5703125" style="1" customWidth="1"/>
    <col min="4587" max="4587" width="6.5703125" style="1" customWidth="1"/>
    <col min="4588" max="4588" width="7.7109375" style="1" bestFit="1" customWidth="1"/>
    <col min="4589" max="4589" width="7.28515625" style="1" customWidth="1"/>
    <col min="4590" max="4590" width="6.5703125" style="1" bestFit="1" customWidth="1"/>
    <col min="4591" max="4591" width="7.28515625" style="1" bestFit="1" customWidth="1"/>
    <col min="4592" max="4592" width="8.140625" style="1" customWidth="1"/>
    <col min="4593" max="4593" width="7.140625" style="1" customWidth="1"/>
    <col min="4594" max="4594" width="7.7109375" style="1" bestFit="1" customWidth="1"/>
    <col min="4595" max="4595" width="7.28515625" style="1" customWidth="1"/>
    <col min="4596" max="4596" width="7" style="1" customWidth="1"/>
    <col min="4597" max="4597" width="7.5703125" style="1" customWidth="1"/>
    <col min="4598" max="4598" width="7.140625" style="1" customWidth="1"/>
    <col min="4599" max="4599" width="7" style="1" customWidth="1"/>
    <col min="4600" max="4600" width="7.5703125" style="1" customWidth="1"/>
    <col min="4601" max="4601" width="7.140625" style="1" customWidth="1"/>
    <col min="4602" max="4618" width="8.7109375" style="1" customWidth="1"/>
    <col min="4619" max="4619" width="36.85546875" style="1" customWidth="1"/>
    <col min="4620" max="4626" width="14.28515625" style="1" customWidth="1"/>
    <col min="4627" max="4841" width="9.140625" style="1"/>
    <col min="4842" max="4842" width="38.5703125" style="1" customWidth="1"/>
    <col min="4843" max="4843" width="6.5703125" style="1" customWidth="1"/>
    <col min="4844" max="4844" width="7.7109375" style="1" bestFit="1" customWidth="1"/>
    <col min="4845" max="4845" width="7.28515625" style="1" customWidth="1"/>
    <col min="4846" max="4846" width="6.5703125" style="1" bestFit="1" customWidth="1"/>
    <col min="4847" max="4847" width="7.28515625" style="1" bestFit="1" customWidth="1"/>
    <col min="4848" max="4848" width="8.140625" style="1" customWidth="1"/>
    <col min="4849" max="4849" width="7.140625" style="1" customWidth="1"/>
    <col min="4850" max="4850" width="7.7109375" style="1" bestFit="1" customWidth="1"/>
    <col min="4851" max="4851" width="7.28515625" style="1" customWidth="1"/>
    <col min="4852" max="4852" width="7" style="1" customWidth="1"/>
    <col min="4853" max="4853" width="7.5703125" style="1" customWidth="1"/>
    <col min="4854" max="4854" width="7.140625" style="1" customWidth="1"/>
    <col min="4855" max="4855" width="7" style="1" customWidth="1"/>
    <col min="4856" max="4856" width="7.5703125" style="1" customWidth="1"/>
    <col min="4857" max="4857" width="7.140625" style="1" customWidth="1"/>
    <col min="4858" max="4874" width="8.7109375" style="1" customWidth="1"/>
    <col min="4875" max="4875" width="36.85546875" style="1" customWidth="1"/>
    <col min="4876" max="4882" width="14.28515625" style="1" customWidth="1"/>
    <col min="4883" max="5097" width="9.140625" style="1"/>
    <col min="5098" max="5098" width="38.5703125" style="1" customWidth="1"/>
    <col min="5099" max="5099" width="6.5703125" style="1" customWidth="1"/>
    <col min="5100" max="5100" width="7.7109375" style="1" bestFit="1" customWidth="1"/>
    <col min="5101" max="5101" width="7.28515625" style="1" customWidth="1"/>
    <col min="5102" max="5102" width="6.5703125" style="1" bestFit="1" customWidth="1"/>
    <col min="5103" max="5103" width="7.28515625" style="1" bestFit="1" customWidth="1"/>
    <col min="5104" max="5104" width="8.140625" style="1" customWidth="1"/>
    <col min="5105" max="5105" width="7.140625" style="1" customWidth="1"/>
    <col min="5106" max="5106" width="7.7109375" style="1" bestFit="1" customWidth="1"/>
    <col min="5107" max="5107" width="7.28515625" style="1" customWidth="1"/>
    <col min="5108" max="5108" width="7" style="1" customWidth="1"/>
    <col min="5109" max="5109" width="7.5703125" style="1" customWidth="1"/>
    <col min="5110" max="5110" width="7.140625" style="1" customWidth="1"/>
    <col min="5111" max="5111" width="7" style="1" customWidth="1"/>
    <col min="5112" max="5112" width="7.5703125" style="1" customWidth="1"/>
    <col min="5113" max="5113" width="7.140625" style="1" customWidth="1"/>
    <col min="5114" max="5130" width="8.7109375" style="1" customWidth="1"/>
    <col min="5131" max="5131" width="36.85546875" style="1" customWidth="1"/>
    <col min="5132" max="5138" width="14.28515625" style="1" customWidth="1"/>
    <col min="5139" max="5353" width="9.140625" style="1"/>
    <col min="5354" max="5354" width="38.5703125" style="1" customWidth="1"/>
    <col min="5355" max="5355" width="6.5703125" style="1" customWidth="1"/>
    <col min="5356" max="5356" width="7.7109375" style="1" bestFit="1" customWidth="1"/>
    <col min="5357" max="5357" width="7.28515625" style="1" customWidth="1"/>
    <col min="5358" max="5358" width="6.5703125" style="1" bestFit="1" customWidth="1"/>
    <col min="5359" max="5359" width="7.28515625" style="1" bestFit="1" customWidth="1"/>
    <col min="5360" max="5360" width="8.140625" style="1" customWidth="1"/>
    <col min="5361" max="5361" width="7.140625" style="1" customWidth="1"/>
    <col min="5362" max="5362" width="7.7109375" style="1" bestFit="1" customWidth="1"/>
    <col min="5363" max="5363" width="7.28515625" style="1" customWidth="1"/>
    <col min="5364" max="5364" width="7" style="1" customWidth="1"/>
    <col min="5365" max="5365" width="7.5703125" style="1" customWidth="1"/>
    <col min="5366" max="5366" width="7.140625" style="1" customWidth="1"/>
    <col min="5367" max="5367" width="7" style="1" customWidth="1"/>
    <col min="5368" max="5368" width="7.5703125" style="1" customWidth="1"/>
    <col min="5369" max="5369" width="7.140625" style="1" customWidth="1"/>
    <col min="5370" max="5386" width="8.7109375" style="1" customWidth="1"/>
    <col min="5387" max="5387" width="36.85546875" style="1" customWidth="1"/>
    <col min="5388" max="5394" width="14.28515625" style="1" customWidth="1"/>
    <col min="5395" max="5609" width="9.140625" style="1"/>
    <col min="5610" max="5610" width="38.5703125" style="1" customWidth="1"/>
    <col min="5611" max="5611" width="6.5703125" style="1" customWidth="1"/>
    <col min="5612" max="5612" width="7.7109375" style="1" bestFit="1" customWidth="1"/>
    <col min="5613" max="5613" width="7.28515625" style="1" customWidth="1"/>
    <col min="5614" max="5614" width="6.5703125" style="1" bestFit="1" customWidth="1"/>
    <col min="5615" max="5615" width="7.28515625" style="1" bestFit="1" customWidth="1"/>
    <col min="5616" max="5616" width="8.140625" style="1" customWidth="1"/>
    <col min="5617" max="5617" width="7.140625" style="1" customWidth="1"/>
    <col min="5618" max="5618" width="7.7109375" style="1" bestFit="1" customWidth="1"/>
    <col min="5619" max="5619" width="7.28515625" style="1" customWidth="1"/>
    <col min="5620" max="5620" width="7" style="1" customWidth="1"/>
    <col min="5621" max="5621" width="7.5703125" style="1" customWidth="1"/>
    <col min="5622" max="5622" width="7.140625" style="1" customWidth="1"/>
    <col min="5623" max="5623" width="7" style="1" customWidth="1"/>
    <col min="5624" max="5624" width="7.5703125" style="1" customWidth="1"/>
    <col min="5625" max="5625" width="7.140625" style="1" customWidth="1"/>
    <col min="5626" max="5642" width="8.7109375" style="1" customWidth="1"/>
    <col min="5643" max="5643" width="36.85546875" style="1" customWidth="1"/>
    <col min="5644" max="5650" width="14.28515625" style="1" customWidth="1"/>
    <col min="5651" max="5865" width="9.140625" style="1"/>
    <col min="5866" max="5866" width="38.5703125" style="1" customWidth="1"/>
    <col min="5867" max="5867" width="6.5703125" style="1" customWidth="1"/>
    <col min="5868" max="5868" width="7.7109375" style="1" bestFit="1" customWidth="1"/>
    <col min="5869" max="5869" width="7.28515625" style="1" customWidth="1"/>
    <col min="5870" max="5870" width="6.5703125" style="1" bestFit="1" customWidth="1"/>
    <col min="5871" max="5871" width="7.28515625" style="1" bestFit="1" customWidth="1"/>
    <col min="5872" max="5872" width="8.140625" style="1" customWidth="1"/>
    <col min="5873" max="5873" width="7.140625" style="1" customWidth="1"/>
    <col min="5874" max="5874" width="7.7109375" style="1" bestFit="1" customWidth="1"/>
    <col min="5875" max="5875" width="7.28515625" style="1" customWidth="1"/>
    <col min="5876" max="5876" width="7" style="1" customWidth="1"/>
    <col min="5877" max="5877" width="7.5703125" style="1" customWidth="1"/>
    <col min="5878" max="5878" width="7.140625" style="1" customWidth="1"/>
    <col min="5879" max="5879" width="7" style="1" customWidth="1"/>
    <col min="5880" max="5880" width="7.5703125" style="1" customWidth="1"/>
    <col min="5881" max="5881" width="7.140625" style="1" customWidth="1"/>
    <col min="5882" max="5898" width="8.7109375" style="1" customWidth="1"/>
    <col min="5899" max="5899" width="36.85546875" style="1" customWidth="1"/>
    <col min="5900" max="5906" width="14.28515625" style="1" customWidth="1"/>
    <col min="5907" max="6121" width="9.140625" style="1"/>
    <col min="6122" max="6122" width="38.5703125" style="1" customWidth="1"/>
    <col min="6123" max="6123" width="6.5703125" style="1" customWidth="1"/>
    <col min="6124" max="6124" width="7.7109375" style="1" bestFit="1" customWidth="1"/>
    <col min="6125" max="6125" width="7.28515625" style="1" customWidth="1"/>
    <col min="6126" max="6126" width="6.5703125" style="1" bestFit="1" customWidth="1"/>
    <col min="6127" max="6127" width="7.28515625" style="1" bestFit="1" customWidth="1"/>
    <col min="6128" max="6128" width="8.140625" style="1" customWidth="1"/>
    <col min="6129" max="6129" width="7.140625" style="1" customWidth="1"/>
    <col min="6130" max="6130" width="7.7109375" style="1" bestFit="1" customWidth="1"/>
    <col min="6131" max="6131" width="7.28515625" style="1" customWidth="1"/>
    <col min="6132" max="6132" width="7" style="1" customWidth="1"/>
    <col min="6133" max="6133" width="7.5703125" style="1" customWidth="1"/>
    <col min="6134" max="6134" width="7.140625" style="1" customWidth="1"/>
    <col min="6135" max="6135" width="7" style="1" customWidth="1"/>
    <col min="6136" max="6136" width="7.5703125" style="1" customWidth="1"/>
    <col min="6137" max="6137" width="7.140625" style="1" customWidth="1"/>
    <col min="6138" max="6154" width="8.7109375" style="1" customWidth="1"/>
    <col min="6155" max="6155" width="36.85546875" style="1" customWidth="1"/>
    <col min="6156" max="6162" width="14.28515625" style="1" customWidth="1"/>
    <col min="6163" max="6377" width="9.140625" style="1"/>
    <col min="6378" max="6378" width="38.5703125" style="1" customWidth="1"/>
    <col min="6379" max="6379" width="6.5703125" style="1" customWidth="1"/>
    <col min="6380" max="6380" width="7.7109375" style="1" bestFit="1" customWidth="1"/>
    <col min="6381" max="6381" width="7.28515625" style="1" customWidth="1"/>
    <col min="6382" max="6382" width="6.5703125" style="1" bestFit="1" customWidth="1"/>
    <col min="6383" max="6383" width="7.28515625" style="1" bestFit="1" customWidth="1"/>
    <col min="6384" max="6384" width="8.140625" style="1" customWidth="1"/>
    <col min="6385" max="6385" width="7.140625" style="1" customWidth="1"/>
    <col min="6386" max="6386" width="7.7109375" style="1" bestFit="1" customWidth="1"/>
    <col min="6387" max="6387" width="7.28515625" style="1" customWidth="1"/>
    <col min="6388" max="6388" width="7" style="1" customWidth="1"/>
    <col min="6389" max="6389" width="7.5703125" style="1" customWidth="1"/>
    <col min="6390" max="6390" width="7.140625" style="1" customWidth="1"/>
    <col min="6391" max="6391" width="7" style="1" customWidth="1"/>
    <col min="6392" max="6392" width="7.5703125" style="1" customWidth="1"/>
    <col min="6393" max="6393" width="7.140625" style="1" customWidth="1"/>
    <col min="6394" max="6410" width="8.7109375" style="1" customWidth="1"/>
    <col min="6411" max="6411" width="36.85546875" style="1" customWidth="1"/>
    <col min="6412" max="6418" width="14.28515625" style="1" customWidth="1"/>
    <col min="6419" max="6633" width="9.140625" style="1"/>
    <col min="6634" max="6634" width="38.5703125" style="1" customWidth="1"/>
    <col min="6635" max="6635" width="6.5703125" style="1" customWidth="1"/>
    <col min="6636" max="6636" width="7.7109375" style="1" bestFit="1" customWidth="1"/>
    <col min="6637" max="6637" width="7.28515625" style="1" customWidth="1"/>
    <col min="6638" max="6638" width="6.5703125" style="1" bestFit="1" customWidth="1"/>
    <col min="6639" max="6639" width="7.28515625" style="1" bestFit="1" customWidth="1"/>
    <col min="6640" max="6640" width="8.140625" style="1" customWidth="1"/>
    <col min="6641" max="6641" width="7.140625" style="1" customWidth="1"/>
    <col min="6642" max="6642" width="7.7109375" style="1" bestFit="1" customWidth="1"/>
    <col min="6643" max="6643" width="7.28515625" style="1" customWidth="1"/>
    <col min="6644" max="6644" width="7" style="1" customWidth="1"/>
    <col min="6645" max="6645" width="7.5703125" style="1" customWidth="1"/>
    <col min="6646" max="6646" width="7.140625" style="1" customWidth="1"/>
    <col min="6647" max="6647" width="7" style="1" customWidth="1"/>
    <col min="6648" max="6648" width="7.5703125" style="1" customWidth="1"/>
    <col min="6649" max="6649" width="7.140625" style="1" customWidth="1"/>
    <col min="6650" max="6666" width="8.7109375" style="1" customWidth="1"/>
    <col min="6667" max="6667" width="36.85546875" style="1" customWidth="1"/>
    <col min="6668" max="6674" width="14.28515625" style="1" customWidth="1"/>
    <col min="6675" max="6889" width="9.140625" style="1"/>
    <col min="6890" max="6890" width="38.5703125" style="1" customWidth="1"/>
    <col min="6891" max="6891" width="6.5703125" style="1" customWidth="1"/>
    <col min="6892" max="6892" width="7.7109375" style="1" bestFit="1" customWidth="1"/>
    <col min="6893" max="6893" width="7.28515625" style="1" customWidth="1"/>
    <col min="6894" max="6894" width="6.5703125" style="1" bestFit="1" customWidth="1"/>
    <col min="6895" max="6895" width="7.28515625" style="1" bestFit="1" customWidth="1"/>
    <col min="6896" max="6896" width="8.140625" style="1" customWidth="1"/>
    <col min="6897" max="6897" width="7.140625" style="1" customWidth="1"/>
    <col min="6898" max="6898" width="7.7109375" style="1" bestFit="1" customWidth="1"/>
    <col min="6899" max="6899" width="7.28515625" style="1" customWidth="1"/>
    <col min="6900" max="6900" width="7" style="1" customWidth="1"/>
    <col min="6901" max="6901" width="7.5703125" style="1" customWidth="1"/>
    <col min="6902" max="6902" width="7.140625" style="1" customWidth="1"/>
    <col min="6903" max="6903" width="7" style="1" customWidth="1"/>
    <col min="6904" max="6904" width="7.5703125" style="1" customWidth="1"/>
    <col min="6905" max="6905" width="7.140625" style="1" customWidth="1"/>
    <col min="6906" max="6922" width="8.7109375" style="1" customWidth="1"/>
    <col min="6923" max="6923" width="36.85546875" style="1" customWidth="1"/>
    <col min="6924" max="6930" width="14.28515625" style="1" customWidth="1"/>
    <col min="6931" max="7145" width="9.140625" style="1"/>
    <col min="7146" max="7146" width="38.5703125" style="1" customWidth="1"/>
    <col min="7147" max="7147" width="6.5703125" style="1" customWidth="1"/>
    <col min="7148" max="7148" width="7.7109375" style="1" bestFit="1" customWidth="1"/>
    <col min="7149" max="7149" width="7.28515625" style="1" customWidth="1"/>
    <col min="7150" max="7150" width="6.5703125" style="1" bestFit="1" customWidth="1"/>
    <col min="7151" max="7151" width="7.28515625" style="1" bestFit="1" customWidth="1"/>
    <col min="7152" max="7152" width="8.140625" style="1" customWidth="1"/>
    <col min="7153" max="7153" width="7.140625" style="1" customWidth="1"/>
    <col min="7154" max="7154" width="7.7109375" style="1" bestFit="1" customWidth="1"/>
    <col min="7155" max="7155" width="7.28515625" style="1" customWidth="1"/>
    <col min="7156" max="7156" width="7" style="1" customWidth="1"/>
    <col min="7157" max="7157" width="7.5703125" style="1" customWidth="1"/>
    <col min="7158" max="7158" width="7.140625" style="1" customWidth="1"/>
    <col min="7159" max="7159" width="7" style="1" customWidth="1"/>
    <col min="7160" max="7160" width="7.5703125" style="1" customWidth="1"/>
    <col min="7161" max="7161" width="7.140625" style="1" customWidth="1"/>
    <col min="7162" max="7178" width="8.7109375" style="1" customWidth="1"/>
    <col min="7179" max="7179" width="36.85546875" style="1" customWidth="1"/>
    <col min="7180" max="7186" width="14.28515625" style="1" customWidth="1"/>
    <col min="7187" max="7401" width="9.140625" style="1"/>
    <col min="7402" max="7402" width="38.5703125" style="1" customWidth="1"/>
    <col min="7403" max="7403" width="6.5703125" style="1" customWidth="1"/>
    <col min="7404" max="7404" width="7.7109375" style="1" bestFit="1" customWidth="1"/>
    <col min="7405" max="7405" width="7.28515625" style="1" customWidth="1"/>
    <col min="7406" max="7406" width="6.5703125" style="1" bestFit="1" customWidth="1"/>
    <col min="7407" max="7407" width="7.28515625" style="1" bestFit="1" customWidth="1"/>
    <col min="7408" max="7408" width="8.140625" style="1" customWidth="1"/>
    <col min="7409" max="7409" width="7.140625" style="1" customWidth="1"/>
    <col min="7410" max="7410" width="7.7109375" style="1" bestFit="1" customWidth="1"/>
    <col min="7411" max="7411" width="7.28515625" style="1" customWidth="1"/>
    <col min="7412" max="7412" width="7" style="1" customWidth="1"/>
    <col min="7413" max="7413" width="7.5703125" style="1" customWidth="1"/>
    <col min="7414" max="7414" width="7.140625" style="1" customWidth="1"/>
    <col min="7415" max="7415" width="7" style="1" customWidth="1"/>
    <col min="7416" max="7416" width="7.5703125" style="1" customWidth="1"/>
    <col min="7417" max="7417" width="7.140625" style="1" customWidth="1"/>
    <col min="7418" max="7434" width="8.7109375" style="1" customWidth="1"/>
    <col min="7435" max="7435" width="36.85546875" style="1" customWidth="1"/>
    <col min="7436" max="7442" width="14.28515625" style="1" customWidth="1"/>
    <col min="7443" max="7657" width="9.140625" style="1"/>
    <col min="7658" max="7658" width="38.5703125" style="1" customWidth="1"/>
    <col min="7659" max="7659" width="6.5703125" style="1" customWidth="1"/>
    <col min="7660" max="7660" width="7.7109375" style="1" bestFit="1" customWidth="1"/>
    <col min="7661" max="7661" width="7.28515625" style="1" customWidth="1"/>
    <col min="7662" max="7662" width="6.5703125" style="1" bestFit="1" customWidth="1"/>
    <col min="7663" max="7663" width="7.28515625" style="1" bestFit="1" customWidth="1"/>
    <col min="7664" max="7664" width="8.140625" style="1" customWidth="1"/>
    <col min="7665" max="7665" width="7.140625" style="1" customWidth="1"/>
    <col min="7666" max="7666" width="7.7109375" style="1" bestFit="1" customWidth="1"/>
    <col min="7667" max="7667" width="7.28515625" style="1" customWidth="1"/>
    <col min="7668" max="7668" width="7" style="1" customWidth="1"/>
    <col min="7669" max="7669" width="7.5703125" style="1" customWidth="1"/>
    <col min="7670" max="7670" width="7.140625" style="1" customWidth="1"/>
    <col min="7671" max="7671" width="7" style="1" customWidth="1"/>
    <col min="7672" max="7672" width="7.5703125" style="1" customWidth="1"/>
    <col min="7673" max="7673" width="7.140625" style="1" customWidth="1"/>
    <col min="7674" max="7690" width="8.7109375" style="1" customWidth="1"/>
    <col min="7691" max="7691" width="36.85546875" style="1" customWidth="1"/>
    <col min="7692" max="7698" width="14.28515625" style="1" customWidth="1"/>
    <col min="7699" max="7913" width="9.140625" style="1"/>
    <col min="7914" max="7914" width="38.5703125" style="1" customWidth="1"/>
    <col min="7915" max="7915" width="6.5703125" style="1" customWidth="1"/>
    <col min="7916" max="7916" width="7.7109375" style="1" bestFit="1" customWidth="1"/>
    <col min="7917" max="7917" width="7.28515625" style="1" customWidth="1"/>
    <col min="7918" max="7918" width="6.5703125" style="1" bestFit="1" customWidth="1"/>
    <col min="7919" max="7919" width="7.28515625" style="1" bestFit="1" customWidth="1"/>
    <col min="7920" max="7920" width="8.140625" style="1" customWidth="1"/>
    <col min="7921" max="7921" width="7.140625" style="1" customWidth="1"/>
    <col min="7922" max="7922" width="7.7109375" style="1" bestFit="1" customWidth="1"/>
    <col min="7923" max="7923" width="7.28515625" style="1" customWidth="1"/>
    <col min="7924" max="7924" width="7" style="1" customWidth="1"/>
    <col min="7925" max="7925" width="7.5703125" style="1" customWidth="1"/>
    <col min="7926" max="7926" width="7.140625" style="1" customWidth="1"/>
    <col min="7927" max="7927" width="7" style="1" customWidth="1"/>
    <col min="7928" max="7928" width="7.5703125" style="1" customWidth="1"/>
    <col min="7929" max="7929" width="7.140625" style="1" customWidth="1"/>
    <col min="7930" max="7946" width="8.7109375" style="1" customWidth="1"/>
    <col min="7947" max="7947" width="36.85546875" style="1" customWidth="1"/>
    <col min="7948" max="7954" width="14.28515625" style="1" customWidth="1"/>
    <col min="7955" max="8169" width="9.140625" style="1"/>
    <col min="8170" max="8170" width="38.5703125" style="1" customWidth="1"/>
    <col min="8171" max="8171" width="6.5703125" style="1" customWidth="1"/>
    <col min="8172" max="8172" width="7.7109375" style="1" bestFit="1" customWidth="1"/>
    <col min="8173" max="8173" width="7.28515625" style="1" customWidth="1"/>
    <col min="8174" max="8174" width="6.5703125" style="1" bestFit="1" customWidth="1"/>
    <col min="8175" max="8175" width="7.28515625" style="1" bestFit="1" customWidth="1"/>
    <col min="8176" max="8176" width="8.140625" style="1" customWidth="1"/>
    <col min="8177" max="8177" width="7.140625" style="1" customWidth="1"/>
    <col min="8178" max="8178" width="7.7109375" style="1" bestFit="1" customWidth="1"/>
    <col min="8179" max="8179" width="7.28515625" style="1" customWidth="1"/>
    <col min="8180" max="8180" width="7" style="1" customWidth="1"/>
    <col min="8181" max="8181" width="7.5703125" style="1" customWidth="1"/>
    <col min="8182" max="8182" width="7.140625" style="1" customWidth="1"/>
    <col min="8183" max="8183" width="7" style="1" customWidth="1"/>
    <col min="8184" max="8184" width="7.5703125" style="1" customWidth="1"/>
    <col min="8185" max="8185" width="7.140625" style="1" customWidth="1"/>
    <col min="8186" max="8202" width="8.7109375" style="1" customWidth="1"/>
    <col min="8203" max="8203" width="36.85546875" style="1" customWidth="1"/>
    <col min="8204" max="8210" width="14.28515625" style="1" customWidth="1"/>
    <col min="8211" max="8425" width="9.140625" style="1"/>
    <col min="8426" max="8426" width="38.5703125" style="1" customWidth="1"/>
    <col min="8427" max="8427" width="6.5703125" style="1" customWidth="1"/>
    <col min="8428" max="8428" width="7.7109375" style="1" bestFit="1" customWidth="1"/>
    <col min="8429" max="8429" width="7.28515625" style="1" customWidth="1"/>
    <col min="8430" max="8430" width="6.5703125" style="1" bestFit="1" customWidth="1"/>
    <col min="8431" max="8431" width="7.28515625" style="1" bestFit="1" customWidth="1"/>
    <col min="8432" max="8432" width="8.140625" style="1" customWidth="1"/>
    <col min="8433" max="8433" width="7.140625" style="1" customWidth="1"/>
    <col min="8434" max="8434" width="7.7109375" style="1" bestFit="1" customWidth="1"/>
    <col min="8435" max="8435" width="7.28515625" style="1" customWidth="1"/>
    <col min="8436" max="8436" width="7" style="1" customWidth="1"/>
    <col min="8437" max="8437" width="7.5703125" style="1" customWidth="1"/>
    <col min="8438" max="8438" width="7.140625" style="1" customWidth="1"/>
    <col min="8439" max="8439" width="7" style="1" customWidth="1"/>
    <col min="8440" max="8440" width="7.5703125" style="1" customWidth="1"/>
    <col min="8441" max="8441" width="7.140625" style="1" customWidth="1"/>
    <col min="8442" max="8458" width="8.7109375" style="1" customWidth="1"/>
    <col min="8459" max="8459" width="36.85546875" style="1" customWidth="1"/>
    <col min="8460" max="8466" width="14.28515625" style="1" customWidth="1"/>
    <col min="8467" max="8681" width="9.140625" style="1"/>
    <col min="8682" max="8682" width="38.5703125" style="1" customWidth="1"/>
    <col min="8683" max="8683" width="6.5703125" style="1" customWidth="1"/>
    <col min="8684" max="8684" width="7.7109375" style="1" bestFit="1" customWidth="1"/>
    <col min="8685" max="8685" width="7.28515625" style="1" customWidth="1"/>
    <col min="8686" max="8686" width="6.5703125" style="1" bestFit="1" customWidth="1"/>
    <col min="8687" max="8687" width="7.28515625" style="1" bestFit="1" customWidth="1"/>
    <col min="8688" max="8688" width="8.140625" style="1" customWidth="1"/>
    <col min="8689" max="8689" width="7.140625" style="1" customWidth="1"/>
    <col min="8690" max="8690" width="7.7109375" style="1" bestFit="1" customWidth="1"/>
    <col min="8691" max="8691" width="7.28515625" style="1" customWidth="1"/>
    <col min="8692" max="8692" width="7" style="1" customWidth="1"/>
    <col min="8693" max="8693" width="7.5703125" style="1" customWidth="1"/>
    <col min="8694" max="8694" width="7.140625" style="1" customWidth="1"/>
    <col min="8695" max="8695" width="7" style="1" customWidth="1"/>
    <col min="8696" max="8696" width="7.5703125" style="1" customWidth="1"/>
    <col min="8697" max="8697" width="7.140625" style="1" customWidth="1"/>
    <col min="8698" max="8714" width="8.7109375" style="1" customWidth="1"/>
    <col min="8715" max="8715" width="36.85546875" style="1" customWidth="1"/>
    <col min="8716" max="8722" width="14.28515625" style="1" customWidth="1"/>
    <col min="8723" max="8937" width="9.140625" style="1"/>
    <col min="8938" max="8938" width="38.5703125" style="1" customWidth="1"/>
    <col min="8939" max="8939" width="6.5703125" style="1" customWidth="1"/>
    <col min="8940" max="8940" width="7.7109375" style="1" bestFit="1" customWidth="1"/>
    <col min="8941" max="8941" width="7.28515625" style="1" customWidth="1"/>
    <col min="8942" max="8942" width="6.5703125" style="1" bestFit="1" customWidth="1"/>
    <col min="8943" max="8943" width="7.28515625" style="1" bestFit="1" customWidth="1"/>
    <col min="8944" max="8944" width="8.140625" style="1" customWidth="1"/>
    <col min="8945" max="8945" width="7.140625" style="1" customWidth="1"/>
    <col min="8946" max="8946" width="7.7109375" style="1" bestFit="1" customWidth="1"/>
    <col min="8947" max="8947" width="7.28515625" style="1" customWidth="1"/>
    <col min="8948" max="8948" width="7" style="1" customWidth="1"/>
    <col min="8949" max="8949" width="7.5703125" style="1" customWidth="1"/>
    <col min="8950" max="8950" width="7.140625" style="1" customWidth="1"/>
    <col min="8951" max="8951" width="7" style="1" customWidth="1"/>
    <col min="8952" max="8952" width="7.5703125" style="1" customWidth="1"/>
    <col min="8953" max="8953" width="7.140625" style="1" customWidth="1"/>
    <col min="8954" max="8970" width="8.7109375" style="1" customWidth="1"/>
    <col min="8971" max="8971" width="36.85546875" style="1" customWidth="1"/>
    <col min="8972" max="8978" width="14.28515625" style="1" customWidth="1"/>
    <col min="8979" max="9193" width="9.140625" style="1"/>
    <col min="9194" max="9194" width="38.5703125" style="1" customWidth="1"/>
    <col min="9195" max="9195" width="6.5703125" style="1" customWidth="1"/>
    <col min="9196" max="9196" width="7.7109375" style="1" bestFit="1" customWidth="1"/>
    <col min="9197" max="9197" width="7.28515625" style="1" customWidth="1"/>
    <col min="9198" max="9198" width="6.5703125" style="1" bestFit="1" customWidth="1"/>
    <col min="9199" max="9199" width="7.28515625" style="1" bestFit="1" customWidth="1"/>
    <col min="9200" max="9200" width="8.140625" style="1" customWidth="1"/>
    <col min="9201" max="9201" width="7.140625" style="1" customWidth="1"/>
    <col min="9202" max="9202" width="7.7109375" style="1" bestFit="1" customWidth="1"/>
    <col min="9203" max="9203" width="7.28515625" style="1" customWidth="1"/>
    <col min="9204" max="9204" width="7" style="1" customWidth="1"/>
    <col min="9205" max="9205" width="7.5703125" style="1" customWidth="1"/>
    <col min="9206" max="9206" width="7.140625" style="1" customWidth="1"/>
    <col min="9207" max="9207" width="7" style="1" customWidth="1"/>
    <col min="9208" max="9208" width="7.5703125" style="1" customWidth="1"/>
    <col min="9209" max="9209" width="7.140625" style="1" customWidth="1"/>
    <col min="9210" max="9226" width="8.7109375" style="1" customWidth="1"/>
    <col min="9227" max="9227" width="36.85546875" style="1" customWidth="1"/>
    <col min="9228" max="9234" width="14.28515625" style="1" customWidth="1"/>
    <col min="9235" max="9449" width="9.140625" style="1"/>
    <col min="9450" max="9450" width="38.5703125" style="1" customWidth="1"/>
    <col min="9451" max="9451" width="6.5703125" style="1" customWidth="1"/>
    <col min="9452" max="9452" width="7.7109375" style="1" bestFit="1" customWidth="1"/>
    <col min="9453" max="9453" width="7.28515625" style="1" customWidth="1"/>
    <col min="9454" max="9454" width="6.5703125" style="1" bestFit="1" customWidth="1"/>
    <col min="9455" max="9455" width="7.28515625" style="1" bestFit="1" customWidth="1"/>
    <col min="9456" max="9456" width="8.140625" style="1" customWidth="1"/>
    <col min="9457" max="9457" width="7.140625" style="1" customWidth="1"/>
    <col min="9458" max="9458" width="7.7109375" style="1" bestFit="1" customWidth="1"/>
    <col min="9459" max="9459" width="7.28515625" style="1" customWidth="1"/>
    <col min="9460" max="9460" width="7" style="1" customWidth="1"/>
    <col min="9461" max="9461" width="7.5703125" style="1" customWidth="1"/>
    <col min="9462" max="9462" width="7.140625" style="1" customWidth="1"/>
    <col min="9463" max="9463" width="7" style="1" customWidth="1"/>
    <col min="9464" max="9464" width="7.5703125" style="1" customWidth="1"/>
    <col min="9465" max="9465" width="7.140625" style="1" customWidth="1"/>
    <col min="9466" max="9482" width="8.7109375" style="1" customWidth="1"/>
    <col min="9483" max="9483" width="36.85546875" style="1" customWidth="1"/>
    <col min="9484" max="9490" width="14.28515625" style="1" customWidth="1"/>
    <col min="9491" max="9705" width="9.140625" style="1"/>
    <col min="9706" max="9706" width="38.5703125" style="1" customWidth="1"/>
    <col min="9707" max="9707" width="6.5703125" style="1" customWidth="1"/>
    <col min="9708" max="9708" width="7.7109375" style="1" bestFit="1" customWidth="1"/>
    <col min="9709" max="9709" width="7.28515625" style="1" customWidth="1"/>
    <col min="9710" max="9710" width="6.5703125" style="1" bestFit="1" customWidth="1"/>
    <col min="9711" max="9711" width="7.28515625" style="1" bestFit="1" customWidth="1"/>
    <col min="9712" max="9712" width="8.140625" style="1" customWidth="1"/>
    <col min="9713" max="9713" width="7.140625" style="1" customWidth="1"/>
    <col min="9714" max="9714" width="7.7109375" style="1" bestFit="1" customWidth="1"/>
    <col min="9715" max="9715" width="7.28515625" style="1" customWidth="1"/>
    <col min="9716" max="9716" width="7" style="1" customWidth="1"/>
    <col min="9717" max="9717" width="7.5703125" style="1" customWidth="1"/>
    <col min="9718" max="9718" width="7.140625" style="1" customWidth="1"/>
    <col min="9719" max="9719" width="7" style="1" customWidth="1"/>
    <col min="9720" max="9720" width="7.5703125" style="1" customWidth="1"/>
    <col min="9721" max="9721" width="7.140625" style="1" customWidth="1"/>
    <col min="9722" max="9738" width="8.7109375" style="1" customWidth="1"/>
    <col min="9739" max="9739" width="36.85546875" style="1" customWidth="1"/>
    <col min="9740" max="9746" width="14.28515625" style="1" customWidth="1"/>
    <col min="9747" max="9961" width="9.140625" style="1"/>
    <col min="9962" max="9962" width="38.5703125" style="1" customWidth="1"/>
    <col min="9963" max="9963" width="6.5703125" style="1" customWidth="1"/>
    <col min="9964" max="9964" width="7.7109375" style="1" bestFit="1" customWidth="1"/>
    <col min="9965" max="9965" width="7.28515625" style="1" customWidth="1"/>
    <col min="9966" max="9966" width="6.5703125" style="1" bestFit="1" customWidth="1"/>
    <col min="9967" max="9967" width="7.28515625" style="1" bestFit="1" customWidth="1"/>
    <col min="9968" max="9968" width="8.140625" style="1" customWidth="1"/>
    <col min="9969" max="9969" width="7.140625" style="1" customWidth="1"/>
    <col min="9970" max="9970" width="7.7109375" style="1" bestFit="1" customWidth="1"/>
    <col min="9971" max="9971" width="7.28515625" style="1" customWidth="1"/>
    <col min="9972" max="9972" width="7" style="1" customWidth="1"/>
    <col min="9973" max="9973" width="7.5703125" style="1" customWidth="1"/>
    <col min="9974" max="9974" width="7.140625" style="1" customWidth="1"/>
    <col min="9975" max="9975" width="7" style="1" customWidth="1"/>
    <col min="9976" max="9976" width="7.5703125" style="1" customWidth="1"/>
    <col min="9977" max="9977" width="7.140625" style="1" customWidth="1"/>
    <col min="9978" max="9994" width="8.7109375" style="1" customWidth="1"/>
    <col min="9995" max="9995" width="36.85546875" style="1" customWidth="1"/>
    <col min="9996" max="10002" width="14.28515625" style="1" customWidth="1"/>
    <col min="10003" max="10217" width="9.140625" style="1"/>
    <col min="10218" max="10218" width="38.5703125" style="1" customWidth="1"/>
    <col min="10219" max="10219" width="6.5703125" style="1" customWidth="1"/>
    <col min="10220" max="10220" width="7.7109375" style="1" bestFit="1" customWidth="1"/>
    <col min="10221" max="10221" width="7.28515625" style="1" customWidth="1"/>
    <col min="10222" max="10222" width="6.5703125" style="1" bestFit="1" customWidth="1"/>
    <col min="10223" max="10223" width="7.28515625" style="1" bestFit="1" customWidth="1"/>
    <col min="10224" max="10224" width="8.140625" style="1" customWidth="1"/>
    <col min="10225" max="10225" width="7.140625" style="1" customWidth="1"/>
    <col min="10226" max="10226" width="7.7109375" style="1" bestFit="1" customWidth="1"/>
    <col min="10227" max="10227" width="7.28515625" style="1" customWidth="1"/>
    <col min="10228" max="10228" width="7" style="1" customWidth="1"/>
    <col min="10229" max="10229" width="7.5703125" style="1" customWidth="1"/>
    <col min="10230" max="10230" width="7.140625" style="1" customWidth="1"/>
    <col min="10231" max="10231" width="7" style="1" customWidth="1"/>
    <col min="10232" max="10232" width="7.5703125" style="1" customWidth="1"/>
    <col min="10233" max="10233" width="7.140625" style="1" customWidth="1"/>
    <col min="10234" max="10250" width="8.7109375" style="1" customWidth="1"/>
    <col min="10251" max="10251" width="36.85546875" style="1" customWidth="1"/>
    <col min="10252" max="10258" width="14.28515625" style="1" customWidth="1"/>
    <col min="10259" max="10473" width="9.140625" style="1"/>
    <col min="10474" max="10474" width="38.5703125" style="1" customWidth="1"/>
    <col min="10475" max="10475" width="6.5703125" style="1" customWidth="1"/>
    <col min="10476" max="10476" width="7.7109375" style="1" bestFit="1" customWidth="1"/>
    <col min="10477" max="10477" width="7.28515625" style="1" customWidth="1"/>
    <col min="10478" max="10478" width="6.5703125" style="1" bestFit="1" customWidth="1"/>
    <col min="10479" max="10479" width="7.28515625" style="1" bestFit="1" customWidth="1"/>
    <col min="10480" max="10480" width="8.140625" style="1" customWidth="1"/>
    <col min="10481" max="10481" width="7.140625" style="1" customWidth="1"/>
    <col min="10482" max="10482" width="7.7109375" style="1" bestFit="1" customWidth="1"/>
    <col min="10483" max="10483" width="7.28515625" style="1" customWidth="1"/>
    <col min="10484" max="10484" width="7" style="1" customWidth="1"/>
    <col min="10485" max="10485" width="7.5703125" style="1" customWidth="1"/>
    <col min="10486" max="10486" width="7.140625" style="1" customWidth="1"/>
    <col min="10487" max="10487" width="7" style="1" customWidth="1"/>
    <col min="10488" max="10488" width="7.5703125" style="1" customWidth="1"/>
    <col min="10489" max="10489" width="7.140625" style="1" customWidth="1"/>
    <col min="10490" max="10506" width="8.7109375" style="1" customWidth="1"/>
    <col min="10507" max="10507" width="36.85546875" style="1" customWidth="1"/>
    <col min="10508" max="10514" width="14.28515625" style="1" customWidth="1"/>
    <col min="10515" max="10729" width="9.140625" style="1"/>
    <col min="10730" max="10730" width="38.5703125" style="1" customWidth="1"/>
    <col min="10731" max="10731" width="6.5703125" style="1" customWidth="1"/>
    <col min="10732" max="10732" width="7.7109375" style="1" bestFit="1" customWidth="1"/>
    <col min="10733" max="10733" width="7.28515625" style="1" customWidth="1"/>
    <col min="10734" max="10734" width="6.5703125" style="1" bestFit="1" customWidth="1"/>
    <col min="10735" max="10735" width="7.28515625" style="1" bestFit="1" customWidth="1"/>
    <col min="10736" max="10736" width="8.140625" style="1" customWidth="1"/>
    <col min="10737" max="10737" width="7.140625" style="1" customWidth="1"/>
    <col min="10738" max="10738" width="7.7109375" style="1" bestFit="1" customWidth="1"/>
    <col min="10739" max="10739" width="7.28515625" style="1" customWidth="1"/>
    <col min="10740" max="10740" width="7" style="1" customWidth="1"/>
    <col min="10741" max="10741" width="7.5703125" style="1" customWidth="1"/>
    <col min="10742" max="10742" width="7.140625" style="1" customWidth="1"/>
    <col min="10743" max="10743" width="7" style="1" customWidth="1"/>
    <col min="10744" max="10744" width="7.5703125" style="1" customWidth="1"/>
    <col min="10745" max="10745" width="7.140625" style="1" customWidth="1"/>
    <col min="10746" max="10762" width="8.7109375" style="1" customWidth="1"/>
    <col min="10763" max="10763" width="36.85546875" style="1" customWidth="1"/>
    <col min="10764" max="10770" width="14.28515625" style="1" customWidth="1"/>
    <col min="10771" max="10985" width="9.140625" style="1"/>
    <col min="10986" max="10986" width="38.5703125" style="1" customWidth="1"/>
    <col min="10987" max="10987" width="6.5703125" style="1" customWidth="1"/>
    <col min="10988" max="10988" width="7.7109375" style="1" bestFit="1" customWidth="1"/>
    <col min="10989" max="10989" width="7.28515625" style="1" customWidth="1"/>
    <col min="10990" max="10990" width="6.5703125" style="1" bestFit="1" customWidth="1"/>
    <col min="10991" max="10991" width="7.28515625" style="1" bestFit="1" customWidth="1"/>
    <col min="10992" max="10992" width="8.140625" style="1" customWidth="1"/>
    <col min="10993" max="10993" width="7.140625" style="1" customWidth="1"/>
    <col min="10994" max="10994" width="7.7109375" style="1" bestFit="1" customWidth="1"/>
    <col min="10995" max="10995" width="7.28515625" style="1" customWidth="1"/>
    <col min="10996" max="10996" width="7" style="1" customWidth="1"/>
    <col min="10997" max="10997" width="7.5703125" style="1" customWidth="1"/>
    <col min="10998" max="10998" width="7.140625" style="1" customWidth="1"/>
    <col min="10999" max="10999" width="7" style="1" customWidth="1"/>
    <col min="11000" max="11000" width="7.5703125" style="1" customWidth="1"/>
    <col min="11001" max="11001" width="7.140625" style="1" customWidth="1"/>
    <col min="11002" max="11018" width="8.7109375" style="1" customWidth="1"/>
    <col min="11019" max="11019" width="36.85546875" style="1" customWidth="1"/>
    <col min="11020" max="11026" width="14.28515625" style="1" customWidth="1"/>
    <col min="11027" max="11241" width="9.140625" style="1"/>
    <col min="11242" max="11242" width="38.5703125" style="1" customWidth="1"/>
    <col min="11243" max="11243" width="6.5703125" style="1" customWidth="1"/>
    <col min="11244" max="11244" width="7.7109375" style="1" bestFit="1" customWidth="1"/>
    <col min="11245" max="11245" width="7.28515625" style="1" customWidth="1"/>
    <col min="11246" max="11246" width="6.5703125" style="1" bestFit="1" customWidth="1"/>
    <col min="11247" max="11247" width="7.28515625" style="1" bestFit="1" customWidth="1"/>
    <col min="11248" max="11248" width="8.140625" style="1" customWidth="1"/>
    <col min="11249" max="11249" width="7.140625" style="1" customWidth="1"/>
    <col min="11250" max="11250" width="7.7109375" style="1" bestFit="1" customWidth="1"/>
    <col min="11251" max="11251" width="7.28515625" style="1" customWidth="1"/>
    <col min="11252" max="11252" width="7" style="1" customWidth="1"/>
    <col min="11253" max="11253" width="7.5703125" style="1" customWidth="1"/>
    <col min="11254" max="11254" width="7.140625" style="1" customWidth="1"/>
    <col min="11255" max="11255" width="7" style="1" customWidth="1"/>
    <col min="11256" max="11256" width="7.5703125" style="1" customWidth="1"/>
    <col min="11257" max="11257" width="7.140625" style="1" customWidth="1"/>
    <col min="11258" max="11274" width="8.7109375" style="1" customWidth="1"/>
    <col min="11275" max="11275" width="36.85546875" style="1" customWidth="1"/>
    <col min="11276" max="11282" width="14.28515625" style="1" customWidth="1"/>
    <col min="11283" max="11497" width="9.140625" style="1"/>
    <col min="11498" max="11498" width="38.5703125" style="1" customWidth="1"/>
    <col min="11499" max="11499" width="6.5703125" style="1" customWidth="1"/>
    <col min="11500" max="11500" width="7.7109375" style="1" bestFit="1" customWidth="1"/>
    <col min="11501" max="11501" width="7.28515625" style="1" customWidth="1"/>
    <col min="11502" max="11502" width="6.5703125" style="1" bestFit="1" customWidth="1"/>
    <col min="11503" max="11503" width="7.28515625" style="1" bestFit="1" customWidth="1"/>
    <col min="11504" max="11504" width="8.140625" style="1" customWidth="1"/>
    <col min="11505" max="11505" width="7.140625" style="1" customWidth="1"/>
    <col min="11506" max="11506" width="7.7109375" style="1" bestFit="1" customWidth="1"/>
    <col min="11507" max="11507" width="7.28515625" style="1" customWidth="1"/>
    <col min="11508" max="11508" width="7" style="1" customWidth="1"/>
    <col min="11509" max="11509" width="7.5703125" style="1" customWidth="1"/>
    <col min="11510" max="11510" width="7.140625" style="1" customWidth="1"/>
    <col min="11511" max="11511" width="7" style="1" customWidth="1"/>
    <col min="11512" max="11512" width="7.5703125" style="1" customWidth="1"/>
    <col min="11513" max="11513" width="7.140625" style="1" customWidth="1"/>
    <col min="11514" max="11530" width="8.7109375" style="1" customWidth="1"/>
    <col min="11531" max="11531" width="36.85546875" style="1" customWidth="1"/>
    <col min="11532" max="11538" width="14.28515625" style="1" customWidth="1"/>
    <col min="11539" max="11753" width="9.140625" style="1"/>
    <col min="11754" max="11754" width="38.5703125" style="1" customWidth="1"/>
    <col min="11755" max="11755" width="6.5703125" style="1" customWidth="1"/>
    <col min="11756" max="11756" width="7.7109375" style="1" bestFit="1" customWidth="1"/>
    <col min="11757" max="11757" width="7.28515625" style="1" customWidth="1"/>
    <col min="11758" max="11758" width="6.5703125" style="1" bestFit="1" customWidth="1"/>
    <col min="11759" max="11759" width="7.28515625" style="1" bestFit="1" customWidth="1"/>
    <col min="11760" max="11760" width="8.140625" style="1" customWidth="1"/>
    <col min="11761" max="11761" width="7.140625" style="1" customWidth="1"/>
    <col min="11762" max="11762" width="7.7109375" style="1" bestFit="1" customWidth="1"/>
    <col min="11763" max="11763" width="7.28515625" style="1" customWidth="1"/>
    <col min="11764" max="11764" width="7" style="1" customWidth="1"/>
    <col min="11765" max="11765" width="7.5703125" style="1" customWidth="1"/>
    <col min="11766" max="11766" width="7.140625" style="1" customWidth="1"/>
    <col min="11767" max="11767" width="7" style="1" customWidth="1"/>
    <col min="11768" max="11768" width="7.5703125" style="1" customWidth="1"/>
    <col min="11769" max="11769" width="7.140625" style="1" customWidth="1"/>
    <col min="11770" max="11786" width="8.7109375" style="1" customWidth="1"/>
    <col min="11787" max="11787" width="36.85546875" style="1" customWidth="1"/>
    <col min="11788" max="11794" width="14.28515625" style="1" customWidth="1"/>
    <col min="11795" max="12009" width="9.140625" style="1"/>
    <col min="12010" max="12010" width="38.5703125" style="1" customWidth="1"/>
    <col min="12011" max="12011" width="6.5703125" style="1" customWidth="1"/>
    <col min="12012" max="12012" width="7.7109375" style="1" bestFit="1" customWidth="1"/>
    <col min="12013" max="12013" width="7.28515625" style="1" customWidth="1"/>
    <col min="12014" max="12014" width="6.5703125" style="1" bestFit="1" customWidth="1"/>
    <col min="12015" max="12015" width="7.28515625" style="1" bestFit="1" customWidth="1"/>
    <col min="12016" max="12016" width="8.140625" style="1" customWidth="1"/>
    <col min="12017" max="12017" width="7.140625" style="1" customWidth="1"/>
    <col min="12018" max="12018" width="7.7109375" style="1" bestFit="1" customWidth="1"/>
    <col min="12019" max="12019" width="7.28515625" style="1" customWidth="1"/>
    <col min="12020" max="12020" width="7" style="1" customWidth="1"/>
    <col min="12021" max="12021" width="7.5703125" style="1" customWidth="1"/>
    <col min="12022" max="12022" width="7.140625" style="1" customWidth="1"/>
    <col min="12023" max="12023" width="7" style="1" customWidth="1"/>
    <col min="12024" max="12024" width="7.5703125" style="1" customWidth="1"/>
    <col min="12025" max="12025" width="7.140625" style="1" customWidth="1"/>
    <col min="12026" max="12042" width="8.7109375" style="1" customWidth="1"/>
    <col min="12043" max="12043" width="36.85546875" style="1" customWidth="1"/>
    <col min="12044" max="12050" width="14.28515625" style="1" customWidth="1"/>
    <col min="12051" max="12265" width="9.140625" style="1"/>
    <col min="12266" max="12266" width="38.5703125" style="1" customWidth="1"/>
    <col min="12267" max="12267" width="6.5703125" style="1" customWidth="1"/>
    <col min="12268" max="12268" width="7.7109375" style="1" bestFit="1" customWidth="1"/>
    <col min="12269" max="12269" width="7.28515625" style="1" customWidth="1"/>
    <col min="12270" max="12270" width="6.5703125" style="1" bestFit="1" customWidth="1"/>
    <col min="12271" max="12271" width="7.28515625" style="1" bestFit="1" customWidth="1"/>
    <col min="12272" max="12272" width="8.140625" style="1" customWidth="1"/>
    <col min="12273" max="12273" width="7.140625" style="1" customWidth="1"/>
    <col min="12274" max="12274" width="7.7109375" style="1" bestFit="1" customWidth="1"/>
    <col min="12275" max="12275" width="7.28515625" style="1" customWidth="1"/>
    <col min="12276" max="12276" width="7" style="1" customWidth="1"/>
    <col min="12277" max="12277" width="7.5703125" style="1" customWidth="1"/>
    <col min="12278" max="12278" width="7.140625" style="1" customWidth="1"/>
    <col min="12279" max="12279" width="7" style="1" customWidth="1"/>
    <col min="12280" max="12280" width="7.5703125" style="1" customWidth="1"/>
    <col min="12281" max="12281" width="7.140625" style="1" customWidth="1"/>
    <col min="12282" max="12298" width="8.7109375" style="1" customWidth="1"/>
    <col min="12299" max="12299" width="36.85546875" style="1" customWidth="1"/>
    <col min="12300" max="12306" width="14.28515625" style="1" customWidth="1"/>
    <col min="12307" max="12521" width="9.140625" style="1"/>
    <col min="12522" max="12522" width="38.5703125" style="1" customWidth="1"/>
    <col min="12523" max="12523" width="6.5703125" style="1" customWidth="1"/>
    <col min="12524" max="12524" width="7.7109375" style="1" bestFit="1" customWidth="1"/>
    <col min="12525" max="12525" width="7.28515625" style="1" customWidth="1"/>
    <col min="12526" max="12526" width="6.5703125" style="1" bestFit="1" customWidth="1"/>
    <col min="12527" max="12527" width="7.28515625" style="1" bestFit="1" customWidth="1"/>
    <col min="12528" max="12528" width="8.140625" style="1" customWidth="1"/>
    <col min="12529" max="12529" width="7.140625" style="1" customWidth="1"/>
    <col min="12530" max="12530" width="7.7109375" style="1" bestFit="1" customWidth="1"/>
    <col min="12531" max="12531" width="7.28515625" style="1" customWidth="1"/>
    <col min="12532" max="12532" width="7" style="1" customWidth="1"/>
    <col min="12533" max="12533" width="7.5703125" style="1" customWidth="1"/>
    <col min="12534" max="12534" width="7.140625" style="1" customWidth="1"/>
    <col min="12535" max="12535" width="7" style="1" customWidth="1"/>
    <col min="12536" max="12536" width="7.5703125" style="1" customWidth="1"/>
    <col min="12537" max="12537" width="7.140625" style="1" customWidth="1"/>
    <col min="12538" max="12554" width="8.7109375" style="1" customWidth="1"/>
    <col min="12555" max="12555" width="36.85546875" style="1" customWidth="1"/>
    <col min="12556" max="12562" width="14.28515625" style="1" customWidth="1"/>
    <col min="12563" max="12777" width="9.140625" style="1"/>
    <col min="12778" max="12778" width="38.5703125" style="1" customWidth="1"/>
    <col min="12779" max="12779" width="6.5703125" style="1" customWidth="1"/>
    <col min="12780" max="12780" width="7.7109375" style="1" bestFit="1" customWidth="1"/>
    <col min="12781" max="12781" width="7.28515625" style="1" customWidth="1"/>
    <col min="12782" max="12782" width="6.5703125" style="1" bestFit="1" customWidth="1"/>
    <col min="12783" max="12783" width="7.28515625" style="1" bestFit="1" customWidth="1"/>
    <col min="12784" max="12784" width="8.140625" style="1" customWidth="1"/>
    <col min="12785" max="12785" width="7.140625" style="1" customWidth="1"/>
    <col min="12786" max="12786" width="7.7109375" style="1" bestFit="1" customWidth="1"/>
    <col min="12787" max="12787" width="7.28515625" style="1" customWidth="1"/>
    <col min="12788" max="12788" width="7" style="1" customWidth="1"/>
    <col min="12789" max="12789" width="7.5703125" style="1" customWidth="1"/>
    <col min="12790" max="12790" width="7.140625" style="1" customWidth="1"/>
    <col min="12791" max="12791" width="7" style="1" customWidth="1"/>
    <col min="12792" max="12792" width="7.5703125" style="1" customWidth="1"/>
    <col min="12793" max="12793" width="7.140625" style="1" customWidth="1"/>
    <col min="12794" max="12810" width="8.7109375" style="1" customWidth="1"/>
    <col min="12811" max="12811" width="36.85546875" style="1" customWidth="1"/>
    <col min="12812" max="12818" width="14.28515625" style="1" customWidth="1"/>
    <col min="12819" max="13033" width="9.140625" style="1"/>
    <col min="13034" max="13034" width="38.5703125" style="1" customWidth="1"/>
    <col min="13035" max="13035" width="6.5703125" style="1" customWidth="1"/>
    <col min="13036" max="13036" width="7.7109375" style="1" bestFit="1" customWidth="1"/>
    <col min="13037" max="13037" width="7.28515625" style="1" customWidth="1"/>
    <col min="13038" max="13038" width="6.5703125" style="1" bestFit="1" customWidth="1"/>
    <col min="13039" max="13039" width="7.28515625" style="1" bestFit="1" customWidth="1"/>
    <col min="13040" max="13040" width="8.140625" style="1" customWidth="1"/>
    <col min="13041" max="13041" width="7.140625" style="1" customWidth="1"/>
    <col min="13042" max="13042" width="7.7109375" style="1" bestFit="1" customWidth="1"/>
    <col min="13043" max="13043" width="7.28515625" style="1" customWidth="1"/>
    <col min="13044" max="13044" width="7" style="1" customWidth="1"/>
    <col min="13045" max="13045" width="7.5703125" style="1" customWidth="1"/>
    <col min="13046" max="13046" width="7.140625" style="1" customWidth="1"/>
    <col min="13047" max="13047" width="7" style="1" customWidth="1"/>
    <col min="13048" max="13048" width="7.5703125" style="1" customWidth="1"/>
    <col min="13049" max="13049" width="7.140625" style="1" customWidth="1"/>
    <col min="13050" max="13066" width="8.7109375" style="1" customWidth="1"/>
    <col min="13067" max="13067" width="36.85546875" style="1" customWidth="1"/>
    <col min="13068" max="13074" width="14.28515625" style="1" customWidth="1"/>
    <col min="13075" max="13289" width="9.140625" style="1"/>
    <col min="13290" max="13290" width="38.5703125" style="1" customWidth="1"/>
    <col min="13291" max="13291" width="6.5703125" style="1" customWidth="1"/>
    <col min="13292" max="13292" width="7.7109375" style="1" bestFit="1" customWidth="1"/>
    <col min="13293" max="13293" width="7.28515625" style="1" customWidth="1"/>
    <col min="13294" max="13294" width="6.5703125" style="1" bestFit="1" customWidth="1"/>
    <col min="13295" max="13295" width="7.28515625" style="1" bestFit="1" customWidth="1"/>
    <col min="13296" max="13296" width="8.140625" style="1" customWidth="1"/>
    <col min="13297" max="13297" width="7.140625" style="1" customWidth="1"/>
    <col min="13298" max="13298" width="7.7109375" style="1" bestFit="1" customWidth="1"/>
    <col min="13299" max="13299" width="7.28515625" style="1" customWidth="1"/>
    <col min="13300" max="13300" width="7" style="1" customWidth="1"/>
    <col min="13301" max="13301" width="7.5703125" style="1" customWidth="1"/>
    <col min="13302" max="13302" width="7.140625" style="1" customWidth="1"/>
    <col min="13303" max="13303" width="7" style="1" customWidth="1"/>
    <col min="13304" max="13304" width="7.5703125" style="1" customWidth="1"/>
    <col min="13305" max="13305" width="7.140625" style="1" customWidth="1"/>
    <col min="13306" max="13322" width="8.7109375" style="1" customWidth="1"/>
    <col min="13323" max="13323" width="36.85546875" style="1" customWidth="1"/>
    <col min="13324" max="13330" width="14.28515625" style="1" customWidth="1"/>
    <col min="13331" max="13545" width="9.140625" style="1"/>
    <col min="13546" max="13546" width="38.5703125" style="1" customWidth="1"/>
    <col min="13547" max="13547" width="6.5703125" style="1" customWidth="1"/>
    <col min="13548" max="13548" width="7.7109375" style="1" bestFit="1" customWidth="1"/>
    <col min="13549" max="13549" width="7.28515625" style="1" customWidth="1"/>
    <col min="13550" max="13550" width="6.5703125" style="1" bestFit="1" customWidth="1"/>
    <col min="13551" max="13551" width="7.28515625" style="1" bestFit="1" customWidth="1"/>
    <col min="13552" max="13552" width="8.140625" style="1" customWidth="1"/>
    <col min="13553" max="13553" width="7.140625" style="1" customWidth="1"/>
    <col min="13554" max="13554" width="7.7109375" style="1" bestFit="1" customWidth="1"/>
    <col min="13555" max="13555" width="7.28515625" style="1" customWidth="1"/>
    <col min="13556" max="13556" width="7" style="1" customWidth="1"/>
    <col min="13557" max="13557" width="7.5703125" style="1" customWidth="1"/>
    <col min="13558" max="13558" width="7.140625" style="1" customWidth="1"/>
    <col min="13559" max="13559" width="7" style="1" customWidth="1"/>
    <col min="13560" max="13560" width="7.5703125" style="1" customWidth="1"/>
    <col min="13561" max="13561" width="7.140625" style="1" customWidth="1"/>
    <col min="13562" max="13578" width="8.7109375" style="1" customWidth="1"/>
    <col min="13579" max="13579" width="36.85546875" style="1" customWidth="1"/>
    <col min="13580" max="13586" width="14.28515625" style="1" customWidth="1"/>
    <col min="13587" max="13801" width="9.140625" style="1"/>
    <col min="13802" max="13802" width="38.5703125" style="1" customWidth="1"/>
    <col min="13803" max="13803" width="6.5703125" style="1" customWidth="1"/>
    <col min="13804" max="13804" width="7.7109375" style="1" bestFit="1" customWidth="1"/>
    <col min="13805" max="13805" width="7.28515625" style="1" customWidth="1"/>
    <col min="13806" max="13806" width="6.5703125" style="1" bestFit="1" customWidth="1"/>
    <col min="13807" max="13807" width="7.28515625" style="1" bestFit="1" customWidth="1"/>
    <col min="13808" max="13808" width="8.140625" style="1" customWidth="1"/>
    <col min="13809" max="13809" width="7.140625" style="1" customWidth="1"/>
    <col min="13810" max="13810" width="7.7109375" style="1" bestFit="1" customWidth="1"/>
    <col min="13811" max="13811" width="7.28515625" style="1" customWidth="1"/>
    <col min="13812" max="13812" width="7" style="1" customWidth="1"/>
    <col min="13813" max="13813" width="7.5703125" style="1" customWidth="1"/>
    <col min="13814" max="13814" width="7.140625" style="1" customWidth="1"/>
    <col min="13815" max="13815" width="7" style="1" customWidth="1"/>
    <col min="13816" max="13816" width="7.5703125" style="1" customWidth="1"/>
    <col min="13817" max="13817" width="7.140625" style="1" customWidth="1"/>
    <col min="13818" max="13834" width="8.7109375" style="1" customWidth="1"/>
    <col min="13835" max="13835" width="36.85546875" style="1" customWidth="1"/>
    <col min="13836" max="13842" width="14.28515625" style="1" customWidth="1"/>
    <col min="13843" max="14057" width="9.140625" style="1"/>
    <col min="14058" max="14058" width="38.5703125" style="1" customWidth="1"/>
    <col min="14059" max="14059" width="6.5703125" style="1" customWidth="1"/>
    <col min="14060" max="14060" width="7.7109375" style="1" bestFit="1" customWidth="1"/>
    <col min="14061" max="14061" width="7.28515625" style="1" customWidth="1"/>
    <col min="14062" max="14062" width="6.5703125" style="1" bestFit="1" customWidth="1"/>
    <col min="14063" max="14063" width="7.28515625" style="1" bestFit="1" customWidth="1"/>
    <col min="14064" max="14064" width="8.140625" style="1" customWidth="1"/>
    <col min="14065" max="14065" width="7.140625" style="1" customWidth="1"/>
    <col min="14066" max="14066" width="7.7109375" style="1" bestFit="1" customWidth="1"/>
    <col min="14067" max="14067" width="7.28515625" style="1" customWidth="1"/>
    <col min="14068" max="14068" width="7" style="1" customWidth="1"/>
    <col min="14069" max="14069" width="7.5703125" style="1" customWidth="1"/>
    <col min="14070" max="14070" width="7.140625" style="1" customWidth="1"/>
    <col min="14071" max="14071" width="7" style="1" customWidth="1"/>
    <col min="14072" max="14072" width="7.5703125" style="1" customWidth="1"/>
    <col min="14073" max="14073" width="7.140625" style="1" customWidth="1"/>
    <col min="14074" max="14090" width="8.7109375" style="1" customWidth="1"/>
    <col min="14091" max="14091" width="36.85546875" style="1" customWidth="1"/>
    <col min="14092" max="14098" width="14.28515625" style="1" customWidth="1"/>
    <col min="14099" max="14313" width="9.140625" style="1"/>
    <col min="14314" max="14314" width="38.5703125" style="1" customWidth="1"/>
    <col min="14315" max="14315" width="6.5703125" style="1" customWidth="1"/>
    <col min="14316" max="14316" width="7.7109375" style="1" bestFit="1" customWidth="1"/>
    <col min="14317" max="14317" width="7.28515625" style="1" customWidth="1"/>
    <col min="14318" max="14318" width="6.5703125" style="1" bestFit="1" customWidth="1"/>
    <col min="14319" max="14319" width="7.28515625" style="1" bestFit="1" customWidth="1"/>
    <col min="14320" max="14320" width="8.140625" style="1" customWidth="1"/>
    <col min="14321" max="14321" width="7.140625" style="1" customWidth="1"/>
    <col min="14322" max="14322" width="7.7109375" style="1" bestFit="1" customWidth="1"/>
    <col min="14323" max="14323" width="7.28515625" style="1" customWidth="1"/>
    <col min="14324" max="14324" width="7" style="1" customWidth="1"/>
    <col min="14325" max="14325" width="7.5703125" style="1" customWidth="1"/>
    <col min="14326" max="14326" width="7.140625" style="1" customWidth="1"/>
    <col min="14327" max="14327" width="7" style="1" customWidth="1"/>
    <col min="14328" max="14328" width="7.5703125" style="1" customWidth="1"/>
    <col min="14329" max="14329" width="7.140625" style="1" customWidth="1"/>
    <col min="14330" max="14346" width="8.7109375" style="1" customWidth="1"/>
    <col min="14347" max="14347" width="36.85546875" style="1" customWidth="1"/>
    <col min="14348" max="14354" width="14.28515625" style="1" customWidth="1"/>
    <col min="14355" max="14569" width="9.140625" style="1"/>
    <col min="14570" max="14570" width="38.5703125" style="1" customWidth="1"/>
    <col min="14571" max="14571" width="6.5703125" style="1" customWidth="1"/>
    <col min="14572" max="14572" width="7.7109375" style="1" bestFit="1" customWidth="1"/>
    <col min="14573" max="14573" width="7.28515625" style="1" customWidth="1"/>
    <col min="14574" max="14574" width="6.5703125" style="1" bestFit="1" customWidth="1"/>
    <col min="14575" max="14575" width="7.28515625" style="1" bestFit="1" customWidth="1"/>
    <col min="14576" max="14576" width="8.140625" style="1" customWidth="1"/>
    <col min="14577" max="14577" width="7.140625" style="1" customWidth="1"/>
    <col min="14578" max="14578" width="7.7109375" style="1" bestFit="1" customWidth="1"/>
    <col min="14579" max="14579" width="7.28515625" style="1" customWidth="1"/>
    <col min="14580" max="14580" width="7" style="1" customWidth="1"/>
    <col min="14581" max="14581" width="7.5703125" style="1" customWidth="1"/>
    <col min="14582" max="14582" width="7.140625" style="1" customWidth="1"/>
    <col min="14583" max="14583" width="7" style="1" customWidth="1"/>
    <col min="14584" max="14584" width="7.5703125" style="1" customWidth="1"/>
    <col min="14585" max="14585" width="7.140625" style="1" customWidth="1"/>
    <col min="14586" max="14602" width="8.7109375" style="1" customWidth="1"/>
    <col min="14603" max="14603" width="36.85546875" style="1" customWidth="1"/>
    <col min="14604" max="14610" width="14.28515625" style="1" customWidth="1"/>
    <col min="14611" max="14825" width="9.140625" style="1"/>
    <col min="14826" max="14826" width="38.5703125" style="1" customWidth="1"/>
    <col min="14827" max="14827" width="6.5703125" style="1" customWidth="1"/>
    <col min="14828" max="14828" width="7.7109375" style="1" bestFit="1" customWidth="1"/>
    <col min="14829" max="14829" width="7.28515625" style="1" customWidth="1"/>
    <col min="14830" max="14830" width="6.5703125" style="1" bestFit="1" customWidth="1"/>
    <col min="14831" max="14831" width="7.28515625" style="1" bestFit="1" customWidth="1"/>
    <col min="14832" max="14832" width="8.140625" style="1" customWidth="1"/>
    <col min="14833" max="14833" width="7.140625" style="1" customWidth="1"/>
    <col min="14834" max="14834" width="7.7109375" style="1" bestFit="1" customWidth="1"/>
    <col min="14835" max="14835" width="7.28515625" style="1" customWidth="1"/>
    <col min="14836" max="14836" width="7" style="1" customWidth="1"/>
    <col min="14837" max="14837" width="7.5703125" style="1" customWidth="1"/>
    <col min="14838" max="14838" width="7.140625" style="1" customWidth="1"/>
    <col min="14839" max="14839" width="7" style="1" customWidth="1"/>
    <col min="14840" max="14840" width="7.5703125" style="1" customWidth="1"/>
    <col min="14841" max="14841" width="7.140625" style="1" customWidth="1"/>
    <col min="14842" max="14858" width="8.7109375" style="1" customWidth="1"/>
    <col min="14859" max="14859" width="36.85546875" style="1" customWidth="1"/>
    <col min="14860" max="14866" width="14.28515625" style="1" customWidth="1"/>
    <col min="14867" max="15081" width="9.140625" style="1"/>
    <col min="15082" max="15082" width="38.5703125" style="1" customWidth="1"/>
    <col min="15083" max="15083" width="6.5703125" style="1" customWidth="1"/>
    <col min="15084" max="15084" width="7.7109375" style="1" bestFit="1" customWidth="1"/>
    <col min="15085" max="15085" width="7.28515625" style="1" customWidth="1"/>
    <col min="15086" max="15086" width="6.5703125" style="1" bestFit="1" customWidth="1"/>
    <col min="15087" max="15087" width="7.28515625" style="1" bestFit="1" customWidth="1"/>
    <col min="15088" max="15088" width="8.140625" style="1" customWidth="1"/>
    <col min="15089" max="15089" width="7.140625" style="1" customWidth="1"/>
    <col min="15090" max="15090" width="7.7109375" style="1" bestFit="1" customWidth="1"/>
    <col min="15091" max="15091" width="7.28515625" style="1" customWidth="1"/>
    <col min="15092" max="15092" width="7" style="1" customWidth="1"/>
    <col min="15093" max="15093" width="7.5703125" style="1" customWidth="1"/>
    <col min="15094" max="15094" width="7.140625" style="1" customWidth="1"/>
    <col min="15095" max="15095" width="7" style="1" customWidth="1"/>
    <col min="15096" max="15096" width="7.5703125" style="1" customWidth="1"/>
    <col min="15097" max="15097" width="7.140625" style="1" customWidth="1"/>
    <col min="15098" max="15114" width="8.7109375" style="1" customWidth="1"/>
    <col min="15115" max="15115" width="36.85546875" style="1" customWidth="1"/>
    <col min="15116" max="15122" width="14.28515625" style="1" customWidth="1"/>
    <col min="15123" max="15337" width="9.140625" style="1"/>
    <col min="15338" max="15338" width="38.5703125" style="1" customWidth="1"/>
    <col min="15339" max="15339" width="6.5703125" style="1" customWidth="1"/>
    <col min="15340" max="15340" width="7.7109375" style="1" bestFit="1" customWidth="1"/>
    <col min="15341" max="15341" width="7.28515625" style="1" customWidth="1"/>
    <col min="15342" max="15342" width="6.5703125" style="1" bestFit="1" customWidth="1"/>
    <col min="15343" max="15343" width="7.28515625" style="1" bestFit="1" customWidth="1"/>
    <col min="15344" max="15344" width="8.140625" style="1" customWidth="1"/>
    <col min="15345" max="15345" width="7.140625" style="1" customWidth="1"/>
    <col min="15346" max="15346" width="7.7109375" style="1" bestFit="1" customWidth="1"/>
    <col min="15347" max="15347" width="7.28515625" style="1" customWidth="1"/>
    <col min="15348" max="15348" width="7" style="1" customWidth="1"/>
    <col min="15349" max="15349" width="7.5703125" style="1" customWidth="1"/>
    <col min="15350" max="15350" width="7.140625" style="1" customWidth="1"/>
    <col min="15351" max="15351" width="7" style="1" customWidth="1"/>
    <col min="15352" max="15352" width="7.5703125" style="1" customWidth="1"/>
    <col min="15353" max="15353" width="7.140625" style="1" customWidth="1"/>
    <col min="15354" max="15370" width="8.7109375" style="1" customWidth="1"/>
    <col min="15371" max="15371" width="36.85546875" style="1" customWidth="1"/>
    <col min="15372" max="15378" width="14.28515625" style="1" customWidth="1"/>
    <col min="15379" max="15593" width="9.140625" style="1"/>
    <col min="15594" max="15594" width="38.5703125" style="1" customWidth="1"/>
    <col min="15595" max="15595" width="6.5703125" style="1" customWidth="1"/>
    <col min="15596" max="15596" width="7.7109375" style="1" bestFit="1" customWidth="1"/>
    <col min="15597" max="15597" width="7.28515625" style="1" customWidth="1"/>
    <col min="15598" max="15598" width="6.5703125" style="1" bestFit="1" customWidth="1"/>
    <col min="15599" max="15599" width="7.28515625" style="1" bestFit="1" customWidth="1"/>
    <col min="15600" max="15600" width="8.140625" style="1" customWidth="1"/>
    <col min="15601" max="15601" width="7.140625" style="1" customWidth="1"/>
    <col min="15602" max="15602" width="7.7109375" style="1" bestFit="1" customWidth="1"/>
    <col min="15603" max="15603" width="7.28515625" style="1" customWidth="1"/>
    <col min="15604" max="15604" width="7" style="1" customWidth="1"/>
    <col min="15605" max="15605" width="7.5703125" style="1" customWidth="1"/>
    <col min="15606" max="15606" width="7.140625" style="1" customWidth="1"/>
    <col min="15607" max="15607" width="7" style="1" customWidth="1"/>
    <col min="15608" max="15608" width="7.5703125" style="1" customWidth="1"/>
    <col min="15609" max="15609" width="7.140625" style="1" customWidth="1"/>
    <col min="15610" max="15626" width="8.7109375" style="1" customWidth="1"/>
    <col min="15627" max="15627" width="36.85546875" style="1" customWidth="1"/>
    <col min="15628" max="15634" width="14.28515625" style="1" customWidth="1"/>
    <col min="15635" max="15849" width="9.140625" style="1"/>
    <col min="15850" max="15850" width="38.5703125" style="1" customWidth="1"/>
    <col min="15851" max="15851" width="6.5703125" style="1" customWidth="1"/>
    <col min="15852" max="15852" width="7.7109375" style="1" bestFit="1" customWidth="1"/>
    <col min="15853" max="15853" width="7.28515625" style="1" customWidth="1"/>
    <col min="15854" max="15854" width="6.5703125" style="1" bestFit="1" customWidth="1"/>
    <col min="15855" max="15855" width="7.28515625" style="1" bestFit="1" customWidth="1"/>
    <col min="15856" max="15856" width="8.140625" style="1" customWidth="1"/>
    <col min="15857" max="15857" width="7.140625" style="1" customWidth="1"/>
    <col min="15858" max="15858" width="7.7109375" style="1" bestFit="1" customWidth="1"/>
    <col min="15859" max="15859" width="7.28515625" style="1" customWidth="1"/>
    <col min="15860" max="15860" width="7" style="1" customWidth="1"/>
    <col min="15861" max="15861" width="7.5703125" style="1" customWidth="1"/>
    <col min="15862" max="15862" width="7.140625" style="1" customWidth="1"/>
    <col min="15863" max="15863" width="7" style="1" customWidth="1"/>
    <col min="15864" max="15864" width="7.5703125" style="1" customWidth="1"/>
    <col min="15865" max="15865" width="7.140625" style="1" customWidth="1"/>
    <col min="15866" max="15882" width="8.7109375" style="1" customWidth="1"/>
    <col min="15883" max="15883" width="36.85546875" style="1" customWidth="1"/>
    <col min="15884" max="15890" width="14.28515625" style="1" customWidth="1"/>
    <col min="15891" max="16105" width="9.140625" style="1"/>
    <col min="16106" max="16106" width="38.5703125" style="1" customWidth="1"/>
    <col min="16107" max="16107" width="6.5703125" style="1" customWidth="1"/>
    <col min="16108" max="16108" width="7.7109375" style="1" bestFit="1" customWidth="1"/>
    <col min="16109" max="16109" width="7.28515625" style="1" customWidth="1"/>
    <col min="16110" max="16110" width="6.5703125" style="1" bestFit="1" customWidth="1"/>
    <col min="16111" max="16111" width="7.28515625" style="1" bestFit="1" customWidth="1"/>
    <col min="16112" max="16112" width="8.140625" style="1" customWidth="1"/>
    <col min="16113" max="16113" width="7.140625" style="1" customWidth="1"/>
    <col min="16114" max="16114" width="7.7109375" style="1" bestFit="1" customWidth="1"/>
    <col min="16115" max="16115" width="7.28515625" style="1" customWidth="1"/>
    <col min="16116" max="16116" width="7" style="1" customWidth="1"/>
    <col min="16117" max="16117" width="7.5703125" style="1" customWidth="1"/>
    <col min="16118" max="16118" width="7.140625" style="1" customWidth="1"/>
    <col min="16119" max="16119" width="7" style="1" customWidth="1"/>
    <col min="16120" max="16120" width="7.5703125" style="1" customWidth="1"/>
    <col min="16121" max="16121" width="7.140625" style="1" customWidth="1"/>
    <col min="16122" max="16138" width="8.7109375" style="1" customWidth="1"/>
    <col min="16139" max="16139" width="36.85546875" style="1" customWidth="1"/>
    <col min="16140" max="16146" width="14.28515625" style="1" customWidth="1"/>
    <col min="16147" max="16384" width="9.140625" style="1"/>
  </cols>
  <sheetData>
    <row r="1" spans="1:22" ht="20.25" customHeight="1" x14ac:dyDescent="0.2">
      <c r="U1" s="1141" t="s">
        <v>711</v>
      </c>
      <c r="V1" s="1142"/>
    </row>
    <row r="2" spans="1:22" ht="41.25" customHeight="1" x14ac:dyDescent="0.2">
      <c r="A2" s="1165" t="s">
        <v>1176</v>
      </c>
      <c r="B2" s="1165"/>
      <c r="C2" s="1165"/>
      <c r="D2" s="1165"/>
      <c r="E2" s="1165"/>
      <c r="F2" s="1165"/>
      <c r="G2" s="1165"/>
      <c r="H2" s="1165"/>
      <c r="I2" s="1165"/>
      <c r="J2" s="1165"/>
      <c r="K2" s="1165"/>
      <c r="L2" s="1165"/>
      <c r="M2" s="1165"/>
      <c r="N2" s="1165"/>
      <c r="O2" s="1165"/>
      <c r="P2" s="1165"/>
      <c r="Q2" s="1165"/>
      <c r="R2" s="1165"/>
      <c r="S2" s="1165"/>
      <c r="T2" s="1165"/>
      <c r="U2" s="1165"/>
      <c r="V2" s="1165"/>
    </row>
    <row r="3" spans="1:22" s="144" customFormat="1" ht="29.25" customHeight="1" x14ac:dyDescent="0.25">
      <c r="A3" s="139" t="s">
        <v>704</v>
      </c>
      <c r="B3" s="140"/>
      <c r="C3" s="1089"/>
      <c r="D3" s="1089"/>
      <c r="E3" s="1089"/>
      <c r="F3" s="1089"/>
      <c r="G3" s="1089"/>
      <c r="H3" s="1089"/>
      <c r="I3" s="1089"/>
      <c r="J3" s="1089"/>
      <c r="K3" s="1089"/>
      <c r="L3" s="439"/>
      <c r="V3" s="441"/>
    </row>
    <row r="4" spans="1:22" ht="14.25" customHeight="1" x14ac:dyDescent="0.2">
      <c r="B4" s="164"/>
      <c r="C4" s="14"/>
      <c r="D4" s="14"/>
      <c r="E4" s="14"/>
      <c r="F4" s="14"/>
      <c r="G4" s="14"/>
      <c r="N4" s="438"/>
      <c r="O4" s="438"/>
      <c r="P4" s="438"/>
      <c r="Q4" s="438"/>
      <c r="R4" s="438"/>
      <c r="S4" s="438"/>
      <c r="T4" s="438"/>
      <c r="U4" s="438"/>
    </row>
    <row r="5" spans="1:22" ht="31.5" customHeight="1" x14ac:dyDescent="0.2">
      <c r="A5" s="1166" t="s">
        <v>713</v>
      </c>
      <c r="B5" s="1167"/>
      <c r="C5" s="1163" t="s">
        <v>936</v>
      </c>
      <c r="D5" s="1163"/>
      <c r="E5" s="1163"/>
      <c r="F5" s="1163"/>
      <c r="G5" s="1163"/>
      <c r="H5" s="1163"/>
      <c r="I5" s="1163"/>
      <c r="J5" s="1163"/>
      <c r="K5" s="1164"/>
      <c r="L5" s="445"/>
      <c r="M5" s="1147" t="s">
        <v>937</v>
      </c>
      <c r="N5" s="1148"/>
      <c r="O5" s="1148"/>
      <c r="P5" s="1148"/>
      <c r="Q5" s="1148"/>
      <c r="R5" s="1148"/>
      <c r="S5" s="1148"/>
      <c r="T5" s="1148"/>
      <c r="U5" s="1149"/>
      <c r="V5" s="1130" t="s">
        <v>938</v>
      </c>
    </row>
    <row r="6" spans="1:22" s="20" customFormat="1" ht="20.100000000000001" customHeight="1" x14ac:dyDescent="0.25">
      <c r="A6" s="1168"/>
      <c r="B6" s="1169"/>
      <c r="C6" s="1160" t="s">
        <v>1299</v>
      </c>
      <c r="D6" s="1160"/>
      <c r="E6" s="1160"/>
      <c r="F6" s="1160"/>
      <c r="G6" s="1160"/>
      <c r="H6" s="1160"/>
      <c r="I6" s="1160"/>
      <c r="J6" s="1160"/>
      <c r="K6" s="1161"/>
      <c r="L6" s="446"/>
      <c r="M6" s="1172" t="s">
        <v>1299</v>
      </c>
      <c r="N6" s="1173"/>
      <c r="O6" s="1173"/>
      <c r="P6" s="1173"/>
      <c r="Q6" s="1173"/>
      <c r="R6" s="1173"/>
      <c r="S6" s="1173"/>
      <c r="T6" s="1173"/>
      <c r="U6" s="1174"/>
      <c r="V6" s="1130"/>
    </row>
    <row r="7" spans="1:22" s="20" customFormat="1" ht="30.75" customHeight="1" x14ac:dyDescent="0.25">
      <c r="A7" s="1168"/>
      <c r="B7" s="1169"/>
      <c r="C7" s="1145" t="s">
        <v>926</v>
      </c>
      <c r="D7" s="1145" t="s">
        <v>132</v>
      </c>
      <c r="E7" s="1145"/>
      <c r="F7" s="1145"/>
      <c r="G7" s="1146"/>
      <c r="H7" s="1162" t="s">
        <v>927</v>
      </c>
      <c r="I7" s="1145"/>
      <c r="J7" s="1146"/>
      <c r="K7" s="1158" t="s">
        <v>114</v>
      </c>
      <c r="L7" s="446"/>
      <c r="M7" s="1162" t="s">
        <v>926</v>
      </c>
      <c r="N7" s="1145" t="s">
        <v>132</v>
      </c>
      <c r="O7" s="1145"/>
      <c r="P7" s="1145"/>
      <c r="Q7" s="1146"/>
      <c r="R7" s="1162" t="s">
        <v>927</v>
      </c>
      <c r="S7" s="1145"/>
      <c r="T7" s="1146"/>
      <c r="U7" s="1158" t="s">
        <v>114</v>
      </c>
      <c r="V7" s="1130"/>
    </row>
    <row r="8" spans="1:22" s="20" customFormat="1" ht="30" customHeight="1" x14ac:dyDescent="0.25">
      <c r="A8" s="1170"/>
      <c r="B8" s="1171"/>
      <c r="C8" s="440" t="s">
        <v>928</v>
      </c>
      <c r="D8" s="419" t="s">
        <v>929</v>
      </c>
      <c r="E8" s="419" t="s">
        <v>930</v>
      </c>
      <c r="F8" s="419" t="s">
        <v>931</v>
      </c>
      <c r="G8" s="21" t="s">
        <v>114</v>
      </c>
      <c r="H8" s="420" t="s">
        <v>932</v>
      </c>
      <c r="I8" s="420" t="s">
        <v>112</v>
      </c>
      <c r="J8" s="21" t="s">
        <v>114</v>
      </c>
      <c r="K8" s="1159"/>
      <c r="L8" s="446"/>
      <c r="M8" s="419" t="s">
        <v>928</v>
      </c>
      <c r="N8" s="419" t="s">
        <v>929</v>
      </c>
      <c r="O8" s="419" t="s">
        <v>930</v>
      </c>
      <c r="P8" s="419" t="s">
        <v>931</v>
      </c>
      <c r="Q8" s="21" t="s">
        <v>114</v>
      </c>
      <c r="R8" s="420" t="s">
        <v>932</v>
      </c>
      <c r="S8" s="420" t="s">
        <v>112</v>
      </c>
      <c r="T8" s="21" t="s">
        <v>114</v>
      </c>
      <c r="U8" s="1159"/>
      <c r="V8" s="1130"/>
    </row>
    <row r="9" spans="1:22" ht="15" customHeight="1" x14ac:dyDescent="0.2">
      <c r="A9" s="1150" t="s">
        <v>118</v>
      </c>
      <c r="B9" s="1151"/>
      <c r="C9" s="1086"/>
      <c r="D9" s="1086"/>
      <c r="E9" s="1086"/>
      <c r="F9" s="1086"/>
      <c r="G9" s="1086"/>
      <c r="H9" s="1086"/>
      <c r="I9" s="1086"/>
      <c r="J9" s="1086"/>
      <c r="K9" s="1087"/>
      <c r="L9" s="446"/>
      <c r="M9" s="1152"/>
      <c r="N9" s="1153"/>
      <c r="O9" s="1153"/>
      <c r="P9" s="1153"/>
      <c r="Q9" s="1153"/>
      <c r="R9" s="1153"/>
      <c r="S9" s="1153"/>
      <c r="T9" s="1153"/>
      <c r="U9" s="1154"/>
      <c r="V9" s="442"/>
    </row>
    <row r="10" spans="1:22" ht="18.95" customHeight="1" x14ac:dyDescent="0.2">
      <c r="A10" s="198">
        <v>1</v>
      </c>
      <c r="B10" s="200"/>
      <c r="C10" s="22"/>
      <c r="D10" s="22"/>
      <c r="E10" s="22"/>
      <c r="F10" s="428"/>
      <c r="G10" s="427">
        <f>C10+E10+F10+D10</f>
        <v>0</v>
      </c>
      <c r="H10" s="431"/>
      <c r="I10" s="428"/>
      <c r="J10" s="427">
        <f>H10+I10</f>
        <v>0</v>
      </c>
      <c r="K10" s="427">
        <f>G10+J10</f>
        <v>0</v>
      </c>
      <c r="L10" s="446"/>
      <c r="M10" s="211"/>
      <c r="N10" s="22"/>
      <c r="O10" s="22"/>
      <c r="P10" s="428"/>
      <c r="Q10" s="427">
        <f>M10+O10+P10+N10</f>
        <v>0</v>
      </c>
      <c r="R10" s="431"/>
      <c r="S10" s="428"/>
      <c r="T10" s="427">
        <f>R10+S10</f>
        <v>0</v>
      </c>
      <c r="U10" s="427">
        <f>Q10+T10</f>
        <v>0</v>
      </c>
      <c r="V10" s="443">
        <f>U10+K10</f>
        <v>0</v>
      </c>
    </row>
    <row r="11" spans="1:22" ht="18.95" customHeight="1" x14ac:dyDescent="0.2">
      <c r="A11" s="199">
        <v>2</v>
      </c>
      <c r="B11" s="201"/>
      <c r="C11" s="196"/>
      <c r="D11" s="196"/>
      <c r="E11" s="196"/>
      <c r="F11" s="429"/>
      <c r="G11" s="427">
        <f t="shared" ref="G11:G15" si="0">C11+E11+F11+D11</f>
        <v>0</v>
      </c>
      <c r="H11" s="432"/>
      <c r="I11" s="429"/>
      <c r="J11" s="427">
        <f>H11+I11</f>
        <v>0</v>
      </c>
      <c r="K11" s="427">
        <f t="shared" ref="K11:K15" si="1">G11+J11</f>
        <v>0</v>
      </c>
      <c r="L11" s="446"/>
      <c r="M11" s="214"/>
      <c r="N11" s="196"/>
      <c r="O11" s="196"/>
      <c r="P11" s="429"/>
      <c r="Q11" s="427">
        <f t="shared" ref="Q11:Q15" si="2">M11+O11+P11+N11</f>
        <v>0</v>
      </c>
      <c r="R11" s="432"/>
      <c r="S11" s="429"/>
      <c r="T11" s="427">
        <f>R11+S11</f>
        <v>0</v>
      </c>
      <c r="U11" s="427">
        <f t="shared" ref="U11:U15" si="3">Q11+T11</f>
        <v>0</v>
      </c>
      <c r="V11" s="443">
        <f t="shared" ref="V11:V71" si="4">U11+K11</f>
        <v>0</v>
      </c>
    </row>
    <row r="12" spans="1:22" ht="18.95" customHeight="1" x14ac:dyDescent="0.2">
      <c r="A12" s="199">
        <v>3</v>
      </c>
      <c r="B12" s="201"/>
      <c r="C12" s="196"/>
      <c r="D12" s="196"/>
      <c r="E12" s="196"/>
      <c r="F12" s="429"/>
      <c r="G12" s="427">
        <f t="shared" si="0"/>
        <v>0</v>
      </c>
      <c r="H12" s="432"/>
      <c r="I12" s="429"/>
      <c r="J12" s="427">
        <f t="shared" ref="J12:J15" si="5">H12+I12</f>
        <v>0</v>
      </c>
      <c r="K12" s="427">
        <f t="shared" si="1"/>
        <v>0</v>
      </c>
      <c r="L12" s="446"/>
      <c r="M12" s="214"/>
      <c r="N12" s="196"/>
      <c r="O12" s="196"/>
      <c r="P12" s="429"/>
      <c r="Q12" s="427">
        <f t="shared" si="2"/>
        <v>0</v>
      </c>
      <c r="R12" s="432"/>
      <c r="S12" s="429"/>
      <c r="T12" s="427">
        <f t="shared" ref="T12:T15" si="6">R12+S12</f>
        <v>0</v>
      </c>
      <c r="U12" s="427">
        <f t="shared" si="3"/>
        <v>0</v>
      </c>
      <c r="V12" s="443">
        <f t="shared" si="4"/>
        <v>0</v>
      </c>
    </row>
    <row r="13" spans="1:22" ht="18.95" customHeight="1" x14ac:dyDescent="0.2">
      <c r="A13" s="199">
        <v>4</v>
      </c>
      <c r="B13" s="201"/>
      <c r="C13" s="196"/>
      <c r="D13" s="196"/>
      <c r="E13" s="196"/>
      <c r="F13" s="429"/>
      <c r="G13" s="427">
        <f t="shared" si="0"/>
        <v>0</v>
      </c>
      <c r="H13" s="432"/>
      <c r="I13" s="429"/>
      <c r="J13" s="427">
        <f t="shared" si="5"/>
        <v>0</v>
      </c>
      <c r="K13" s="427">
        <f t="shared" si="1"/>
        <v>0</v>
      </c>
      <c r="L13" s="446"/>
      <c r="M13" s="214"/>
      <c r="N13" s="196"/>
      <c r="O13" s="196"/>
      <c r="P13" s="429"/>
      <c r="Q13" s="427">
        <f t="shared" si="2"/>
        <v>0</v>
      </c>
      <c r="R13" s="432"/>
      <c r="S13" s="429"/>
      <c r="T13" s="427">
        <f t="shared" si="6"/>
        <v>0</v>
      </c>
      <c r="U13" s="427">
        <f t="shared" si="3"/>
        <v>0</v>
      </c>
      <c r="V13" s="443">
        <f t="shared" si="4"/>
        <v>0</v>
      </c>
    </row>
    <row r="14" spans="1:22" ht="18.95" customHeight="1" x14ac:dyDescent="0.2">
      <c r="A14" s="199">
        <v>5</v>
      </c>
      <c r="B14" s="201"/>
      <c r="C14" s="196"/>
      <c r="D14" s="196"/>
      <c r="E14" s="196"/>
      <c r="F14" s="429"/>
      <c r="G14" s="427">
        <f t="shared" si="0"/>
        <v>0</v>
      </c>
      <c r="H14" s="432"/>
      <c r="I14" s="429"/>
      <c r="J14" s="427">
        <f t="shared" si="5"/>
        <v>0</v>
      </c>
      <c r="K14" s="427">
        <f t="shared" si="1"/>
        <v>0</v>
      </c>
      <c r="L14" s="446"/>
      <c r="M14" s="214"/>
      <c r="N14" s="196"/>
      <c r="O14" s="196"/>
      <c r="P14" s="429"/>
      <c r="Q14" s="427">
        <f t="shared" si="2"/>
        <v>0</v>
      </c>
      <c r="R14" s="432"/>
      <c r="S14" s="429"/>
      <c r="T14" s="427">
        <f t="shared" si="6"/>
        <v>0</v>
      </c>
      <c r="U14" s="427">
        <f t="shared" si="3"/>
        <v>0</v>
      </c>
      <c r="V14" s="443">
        <f t="shared" si="4"/>
        <v>0</v>
      </c>
    </row>
    <row r="15" spans="1:22" ht="18.95" customHeight="1" x14ac:dyDescent="0.2">
      <c r="A15" s="423">
        <v>6</v>
      </c>
      <c r="B15" s="424"/>
      <c r="C15" s="290"/>
      <c r="D15" s="290"/>
      <c r="E15" s="290"/>
      <c r="F15" s="430"/>
      <c r="G15" s="427">
        <f t="shared" si="0"/>
        <v>0</v>
      </c>
      <c r="H15" s="433"/>
      <c r="I15" s="430"/>
      <c r="J15" s="427">
        <f t="shared" si="5"/>
        <v>0</v>
      </c>
      <c r="K15" s="427">
        <f t="shared" si="1"/>
        <v>0</v>
      </c>
      <c r="L15" s="446"/>
      <c r="M15" s="289"/>
      <c r="N15" s="290"/>
      <c r="O15" s="290"/>
      <c r="P15" s="430"/>
      <c r="Q15" s="427">
        <f t="shared" si="2"/>
        <v>0</v>
      </c>
      <c r="R15" s="433"/>
      <c r="S15" s="430"/>
      <c r="T15" s="427">
        <f t="shared" si="6"/>
        <v>0</v>
      </c>
      <c r="U15" s="427">
        <f t="shared" si="3"/>
        <v>0</v>
      </c>
      <c r="V15" s="443">
        <f t="shared" si="4"/>
        <v>0</v>
      </c>
    </row>
    <row r="16" spans="1:22" ht="20.100000000000001" customHeight="1" x14ac:dyDescent="0.2">
      <c r="A16" s="1143" t="s">
        <v>726</v>
      </c>
      <c r="B16" s="1144"/>
      <c r="C16" s="422">
        <f>SUM(C10:C14)</f>
        <v>0</v>
      </c>
      <c r="D16" s="422">
        <f t="shared" ref="D16:K16" si="7">SUM(D10:D14)</f>
        <v>0</v>
      </c>
      <c r="E16" s="422">
        <f t="shared" si="7"/>
        <v>0</v>
      </c>
      <c r="F16" s="422">
        <f t="shared" si="7"/>
        <v>0</v>
      </c>
      <c r="G16" s="422">
        <f t="shared" si="7"/>
        <v>0</v>
      </c>
      <c r="H16" s="422">
        <f t="shared" si="7"/>
        <v>0</v>
      </c>
      <c r="I16" s="422">
        <f t="shared" si="7"/>
        <v>0</v>
      </c>
      <c r="J16" s="422">
        <f t="shared" si="7"/>
        <v>0</v>
      </c>
      <c r="K16" s="422">
        <f t="shared" si="7"/>
        <v>0</v>
      </c>
      <c r="L16" s="446"/>
      <c r="M16" s="422">
        <f>SUM(M10:M14)</f>
        <v>0</v>
      </c>
      <c r="N16" s="422">
        <f t="shared" ref="N16:U16" si="8">SUM(N10:N14)</f>
        <v>0</v>
      </c>
      <c r="O16" s="422">
        <f t="shared" si="8"/>
        <v>0</v>
      </c>
      <c r="P16" s="422">
        <f t="shared" si="8"/>
        <v>0</v>
      </c>
      <c r="Q16" s="422">
        <f t="shared" si="8"/>
        <v>0</v>
      </c>
      <c r="R16" s="422">
        <f t="shared" si="8"/>
        <v>0</v>
      </c>
      <c r="S16" s="422">
        <f t="shared" si="8"/>
        <v>0</v>
      </c>
      <c r="T16" s="422">
        <f t="shared" si="8"/>
        <v>0</v>
      </c>
      <c r="U16" s="422">
        <f t="shared" si="8"/>
        <v>0</v>
      </c>
      <c r="V16" s="443">
        <f t="shared" si="4"/>
        <v>0</v>
      </c>
    </row>
    <row r="17" spans="1:22" ht="15" customHeight="1" x14ac:dyDescent="0.2">
      <c r="A17" s="1085" t="s">
        <v>123</v>
      </c>
      <c r="B17" s="1086"/>
      <c r="C17" s="1086"/>
      <c r="D17" s="1086"/>
      <c r="E17" s="1086"/>
      <c r="F17" s="1086"/>
      <c r="G17" s="1086"/>
      <c r="H17" s="1086"/>
      <c r="I17" s="1086"/>
      <c r="J17" s="1086"/>
      <c r="K17" s="1087"/>
      <c r="L17" s="446"/>
      <c r="M17" s="1155"/>
      <c r="N17" s="1156"/>
      <c r="O17" s="1156"/>
      <c r="P17" s="1156"/>
      <c r="Q17" s="1156"/>
      <c r="R17" s="1156"/>
      <c r="S17" s="1156"/>
      <c r="T17" s="1156"/>
      <c r="U17" s="1157"/>
      <c r="V17" s="442"/>
    </row>
    <row r="18" spans="1:22" ht="18.95" customHeight="1" x14ac:dyDescent="0.2">
      <c r="A18" s="198">
        <v>1</v>
      </c>
      <c r="B18" s="200"/>
      <c r="C18" s="22"/>
      <c r="D18" s="22"/>
      <c r="E18" s="22"/>
      <c r="F18" s="428"/>
      <c r="G18" s="427">
        <f>C18+E18+F18+D18</f>
        <v>0</v>
      </c>
      <c r="H18" s="431"/>
      <c r="I18" s="428"/>
      <c r="J18" s="427">
        <f>H18+I18</f>
        <v>0</v>
      </c>
      <c r="K18" s="427">
        <f>G18+J18</f>
        <v>0</v>
      </c>
      <c r="L18" s="446"/>
      <c r="M18" s="211"/>
      <c r="N18" s="22"/>
      <c r="O18" s="22"/>
      <c r="P18" s="428"/>
      <c r="Q18" s="427">
        <f>M18+O18+P18+N18</f>
        <v>0</v>
      </c>
      <c r="R18" s="431"/>
      <c r="S18" s="428"/>
      <c r="T18" s="427">
        <f>R18+S18</f>
        <v>0</v>
      </c>
      <c r="U18" s="427">
        <f>Q18+T18</f>
        <v>0</v>
      </c>
      <c r="V18" s="443">
        <f t="shared" si="4"/>
        <v>0</v>
      </c>
    </row>
    <row r="19" spans="1:22" ht="18.95" customHeight="1" x14ac:dyDescent="0.2">
      <c r="A19" s="199">
        <v>2</v>
      </c>
      <c r="B19" s="201"/>
      <c r="C19" s="196"/>
      <c r="D19" s="196"/>
      <c r="E19" s="196"/>
      <c r="F19" s="429"/>
      <c r="G19" s="427">
        <f t="shared" ref="G19:G23" si="9">C19+E19+F19+D19</f>
        <v>0</v>
      </c>
      <c r="H19" s="432"/>
      <c r="I19" s="429"/>
      <c r="J19" s="427">
        <f>H19+I19</f>
        <v>0</v>
      </c>
      <c r="K19" s="427">
        <f t="shared" ref="K19:K23" si="10">G19+J19</f>
        <v>0</v>
      </c>
      <c r="L19" s="446"/>
      <c r="M19" s="214"/>
      <c r="N19" s="196"/>
      <c r="O19" s="196"/>
      <c r="P19" s="429"/>
      <c r="Q19" s="427">
        <f t="shared" ref="Q19:Q23" si="11">M19+O19+P19+N19</f>
        <v>0</v>
      </c>
      <c r="R19" s="432"/>
      <c r="S19" s="429"/>
      <c r="T19" s="427">
        <f>R19+S19</f>
        <v>0</v>
      </c>
      <c r="U19" s="427">
        <f t="shared" ref="U19:U23" si="12">Q19+T19</f>
        <v>0</v>
      </c>
      <c r="V19" s="443">
        <f t="shared" si="4"/>
        <v>0</v>
      </c>
    </row>
    <row r="20" spans="1:22" ht="18.95" customHeight="1" x14ac:dyDescent="0.2">
      <c r="A20" s="199">
        <v>3</v>
      </c>
      <c r="B20" s="201"/>
      <c r="C20" s="196"/>
      <c r="D20" s="196"/>
      <c r="E20" s="196"/>
      <c r="F20" s="429"/>
      <c r="G20" s="427">
        <f t="shared" si="9"/>
        <v>0</v>
      </c>
      <c r="H20" s="432"/>
      <c r="I20" s="429"/>
      <c r="J20" s="427">
        <f t="shared" ref="J20:J23" si="13">H20+I20</f>
        <v>0</v>
      </c>
      <c r="K20" s="427">
        <f t="shared" si="10"/>
        <v>0</v>
      </c>
      <c r="L20" s="446"/>
      <c r="M20" s="214"/>
      <c r="N20" s="196"/>
      <c r="O20" s="196"/>
      <c r="P20" s="429"/>
      <c r="Q20" s="427">
        <f t="shared" si="11"/>
        <v>0</v>
      </c>
      <c r="R20" s="432"/>
      <c r="S20" s="429"/>
      <c r="T20" s="427">
        <f t="shared" ref="T20:T23" si="14">R20+S20</f>
        <v>0</v>
      </c>
      <c r="U20" s="427">
        <f t="shared" si="12"/>
        <v>0</v>
      </c>
      <c r="V20" s="443">
        <f t="shared" si="4"/>
        <v>0</v>
      </c>
    </row>
    <row r="21" spans="1:22" ht="18.95" customHeight="1" x14ac:dyDescent="0.2">
      <c r="A21" s="199">
        <v>4</v>
      </c>
      <c r="B21" s="201"/>
      <c r="C21" s="196"/>
      <c r="D21" s="196"/>
      <c r="E21" s="196"/>
      <c r="F21" s="429"/>
      <c r="G21" s="427">
        <f t="shared" si="9"/>
        <v>0</v>
      </c>
      <c r="H21" s="432"/>
      <c r="I21" s="429"/>
      <c r="J21" s="427">
        <f t="shared" si="13"/>
        <v>0</v>
      </c>
      <c r="K21" s="427">
        <f t="shared" si="10"/>
        <v>0</v>
      </c>
      <c r="L21" s="446"/>
      <c r="M21" s="214"/>
      <c r="N21" s="196"/>
      <c r="O21" s="196"/>
      <c r="P21" s="429"/>
      <c r="Q21" s="427">
        <f t="shared" si="11"/>
        <v>0</v>
      </c>
      <c r="R21" s="432"/>
      <c r="S21" s="429"/>
      <c r="T21" s="427">
        <f t="shared" si="14"/>
        <v>0</v>
      </c>
      <c r="U21" s="427">
        <f t="shared" si="12"/>
        <v>0</v>
      </c>
      <c r="V21" s="443">
        <f t="shared" si="4"/>
        <v>0</v>
      </c>
    </row>
    <row r="22" spans="1:22" ht="18.95" customHeight="1" x14ac:dyDescent="0.2">
      <c r="A22" s="199">
        <v>5</v>
      </c>
      <c r="B22" s="201"/>
      <c r="C22" s="196"/>
      <c r="D22" s="196"/>
      <c r="E22" s="196"/>
      <c r="F22" s="429"/>
      <c r="G22" s="427">
        <f t="shared" si="9"/>
        <v>0</v>
      </c>
      <c r="H22" s="432"/>
      <c r="I22" s="429"/>
      <c r="J22" s="427">
        <f t="shared" si="13"/>
        <v>0</v>
      </c>
      <c r="K22" s="427">
        <f t="shared" si="10"/>
        <v>0</v>
      </c>
      <c r="L22" s="446"/>
      <c r="M22" s="214"/>
      <c r="N22" s="196"/>
      <c r="O22" s="196"/>
      <c r="P22" s="429"/>
      <c r="Q22" s="427">
        <f t="shared" si="11"/>
        <v>0</v>
      </c>
      <c r="R22" s="432"/>
      <c r="S22" s="429"/>
      <c r="T22" s="427">
        <f t="shared" si="14"/>
        <v>0</v>
      </c>
      <c r="U22" s="427">
        <f t="shared" si="12"/>
        <v>0</v>
      </c>
      <c r="V22" s="443">
        <f t="shared" si="4"/>
        <v>0</v>
      </c>
    </row>
    <row r="23" spans="1:22" ht="18.95" customHeight="1" x14ac:dyDescent="0.2">
      <c r="A23" s="423">
        <v>6</v>
      </c>
      <c r="B23" s="424"/>
      <c r="C23" s="290"/>
      <c r="D23" s="290"/>
      <c r="E23" s="290"/>
      <c r="F23" s="430"/>
      <c r="G23" s="427">
        <f t="shared" si="9"/>
        <v>0</v>
      </c>
      <c r="H23" s="433"/>
      <c r="I23" s="430"/>
      <c r="J23" s="427">
        <f t="shared" si="13"/>
        <v>0</v>
      </c>
      <c r="K23" s="427">
        <f t="shared" si="10"/>
        <v>0</v>
      </c>
      <c r="L23" s="446"/>
      <c r="M23" s="289"/>
      <c r="N23" s="290"/>
      <c r="O23" s="290"/>
      <c r="P23" s="430"/>
      <c r="Q23" s="427">
        <f t="shared" si="11"/>
        <v>0</v>
      </c>
      <c r="R23" s="433"/>
      <c r="S23" s="430"/>
      <c r="T23" s="427">
        <f t="shared" si="14"/>
        <v>0</v>
      </c>
      <c r="U23" s="427">
        <f t="shared" si="12"/>
        <v>0</v>
      </c>
      <c r="V23" s="443">
        <f t="shared" si="4"/>
        <v>0</v>
      </c>
    </row>
    <row r="24" spans="1:22" ht="20.100000000000001" customHeight="1" x14ac:dyDescent="0.2">
      <c r="A24" s="1143" t="s">
        <v>726</v>
      </c>
      <c r="B24" s="1144"/>
      <c r="C24" s="422">
        <f>SUM(C18:C22)</f>
        <v>0</v>
      </c>
      <c r="D24" s="422">
        <f t="shared" ref="D24:K24" si="15">SUM(D18:D22)</f>
        <v>0</v>
      </c>
      <c r="E24" s="422">
        <f t="shared" si="15"/>
        <v>0</v>
      </c>
      <c r="F24" s="422">
        <f t="shared" si="15"/>
        <v>0</v>
      </c>
      <c r="G24" s="422">
        <f t="shared" si="15"/>
        <v>0</v>
      </c>
      <c r="H24" s="422">
        <f t="shared" si="15"/>
        <v>0</v>
      </c>
      <c r="I24" s="422">
        <f t="shared" si="15"/>
        <v>0</v>
      </c>
      <c r="J24" s="422">
        <f t="shared" si="15"/>
        <v>0</v>
      </c>
      <c r="K24" s="422">
        <f t="shared" si="15"/>
        <v>0</v>
      </c>
      <c r="L24" s="446"/>
      <c r="M24" s="422">
        <f>SUM(M18:M22)</f>
        <v>0</v>
      </c>
      <c r="N24" s="422">
        <f t="shared" ref="N24:U24" si="16">SUM(N18:N22)</f>
        <v>0</v>
      </c>
      <c r="O24" s="422">
        <f t="shared" si="16"/>
        <v>0</v>
      </c>
      <c r="P24" s="422">
        <f t="shared" si="16"/>
        <v>0</v>
      </c>
      <c r="Q24" s="422">
        <f t="shared" si="16"/>
        <v>0</v>
      </c>
      <c r="R24" s="422">
        <f t="shared" si="16"/>
        <v>0</v>
      </c>
      <c r="S24" s="422">
        <f t="shared" si="16"/>
        <v>0</v>
      </c>
      <c r="T24" s="422">
        <f t="shared" si="16"/>
        <v>0</v>
      </c>
      <c r="U24" s="422">
        <f t="shared" si="16"/>
        <v>0</v>
      </c>
      <c r="V24" s="443">
        <f t="shared" si="4"/>
        <v>0</v>
      </c>
    </row>
    <row r="25" spans="1:22" ht="15" customHeight="1" x14ac:dyDescent="0.2">
      <c r="A25" s="1085" t="s">
        <v>129</v>
      </c>
      <c r="B25" s="1087"/>
      <c r="C25" s="23"/>
      <c r="D25" s="23"/>
      <c r="E25" s="23"/>
      <c r="F25" s="23"/>
      <c r="G25" s="24"/>
      <c r="H25" s="23"/>
      <c r="I25" s="23"/>
      <c r="J25" s="24"/>
      <c r="K25" s="23"/>
      <c r="L25" s="446"/>
      <c r="M25" s="23"/>
      <c r="N25" s="23"/>
      <c r="O25" s="23"/>
      <c r="P25" s="23"/>
      <c r="Q25" s="24"/>
      <c r="R25" s="23"/>
      <c r="S25" s="23"/>
      <c r="T25" s="24"/>
      <c r="U25" s="23"/>
      <c r="V25" s="442"/>
    </row>
    <row r="26" spans="1:22" ht="18.95" customHeight="1" x14ac:dyDescent="0.2">
      <c r="A26" s="198">
        <v>1</v>
      </c>
      <c r="B26" s="200"/>
      <c r="C26" s="22"/>
      <c r="D26" s="22"/>
      <c r="E26" s="22"/>
      <c r="F26" s="428"/>
      <c r="G26" s="427">
        <f>C26+E26+F26+D26</f>
        <v>0</v>
      </c>
      <c r="H26" s="431"/>
      <c r="I26" s="428"/>
      <c r="J26" s="427">
        <f>H26+I26</f>
        <v>0</v>
      </c>
      <c r="K26" s="427">
        <f>G26+J26</f>
        <v>0</v>
      </c>
      <c r="L26" s="446"/>
      <c r="M26" s="211"/>
      <c r="N26" s="22"/>
      <c r="O26" s="22"/>
      <c r="P26" s="428"/>
      <c r="Q26" s="427">
        <f>M26+O26+P26+N26</f>
        <v>0</v>
      </c>
      <c r="R26" s="431"/>
      <c r="S26" s="428"/>
      <c r="T26" s="427">
        <f>R26+S26</f>
        <v>0</v>
      </c>
      <c r="U26" s="427">
        <f>Q26+T26</f>
        <v>0</v>
      </c>
      <c r="V26" s="443">
        <f t="shared" si="4"/>
        <v>0</v>
      </c>
    </row>
    <row r="27" spans="1:22" ht="18.95" customHeight="1" x14ac:dyDescent="0.2">
      <c r="A27" s="199">
        <v>2</v>
      </c>
      <c r="B27" s="201"/>
      <c r="C27" s="196"/>
      <c r="D27" s="196"/>
      <c r="E27" s="196"/>
      <c r="F27" s="429"/>
      <c r="G27" s="427">
        <f t="shared" ref="G27:G31" si="17">C27+E27+F27+D27</f>
        <v>0</v>
      </c>
      <c r="H27" s="432"/>
      <c r="I27" s="429"/>
      <c r="J27" s="427">
        <f>H27+I27</f>
        <v>0</v>
      </c>
      <c r="K27" s="427">
        <f t="shared" ref="K27:K31" si="18">G27+J27</f>
        <v>0</v>
      </c>
      <c r="L27" s="446"/>
      <c r="M27" s="214"/>
      <c r="N27" s="196"/>
      <c r="O27" s="196"/>
      <c r="P27" s="429"/>
      <c r="Q27" s="427">
        <f t="shared" ref="Q27:Q31" si="19">M27+O27+P27+N27</f>
        <v>0</v>
      </c>
      <c r="R27" s="432"/>
      <c r="S27" s="429"/>
      <c r="T27" s="427">
        <f>R27+S27</f>
        <v>0</v>
      </c>
      <c r="U27" s="427">
        <f t="shared" ref="U27:U31" si="20">Q27+T27</f>
        <v>0</v>
      </c>
      <c r="V27" s="443">
        <f t="shared" si="4"/>
        <v>0</v>
      </c>
    </row>
    <row r="28" spans="1:22" ht="18.95" customHeight="1" x14ac:dyDescent="0.2">
      <c r="A28" s="199">
        <v>3</v>
      </c>
      <c r="B28" s="201"/>
      <c r="C28" s="196"/>
      <c r="D28" s="196"/>
      <c r="E28" s="196"/>
      <c r="F28" s="429"/>
      <c r="G28" s="427">
        <f t="shared" si="17"/>
        <v>0</v>
      </c>
      <c r="H28" s="432"/>
      <c r="I28" s="429"/>
      <c r="J28" s="427">
        <f t="shared" ref="J28:J31" si="21">H28+I28</f>
        <v>0</v>
      </c>
      <c r="K28" s="427">
        <f t="shared" si="18"/>
        <v>0</v>
      </c>
      <c r="L28" s="446"/>
      <c r="M28" s="214"/>
      <c r="N28" s="196"/>
      <c r="O28" s="196"/>
      <c r="P28" s="429"/>
      <c r="Q28" s="427">
        <f t="shared" si="19"/>
        <v>0</v>
      </c>
      <c r="R28" s="432"/>
      <c r="S28" s="429"/>
      <c r="T28" s="427">
        <f t="shared" ref="T28:T31" si="22">R28+S28</f>
        <v>0</v>
      </c>
      <c r="U28" s="427">
        <f t="shared" si="20"/>
        <v>0</v>
      </c>
      <c r="V28" s="443">
        <f t="shared" si="4"/>
        <v>0</v>
      </c>
    </row>
    <row r="29" spans="1:22" ht="18.95" customHeight="1" x14ac:dyDescent="0.2">
      <c r="A29" s="199">
        <v>4</v>
      </c>
      <c r="B29" s="201"/>
      <c r="C29" s="196"/>
      <c r="D29" s="196"/>
      <c r="E29" s="196"/>
      <c r="F29" s="429"/>
      <c r="G29" s="427">
        <f t="shared" si="17"/>
        <v>0</v>
      </c>
      <c r="H29" s="432"/>
      <c r="I29" s="429"/>
      <c r="J29" s="427">
        <f t="shared" si="21"/>
        <v>0</v>
      </c>
      <c r="K29" s="427">
        <f t="shared" si="18"/>
        <v>0</v>
      </c>
      <c r="L29" s="446"/>
      <c r="M29" s="214"/>
      <c r="N29" s="196"/>
      <c r="O29" s="196"/>
      <c r="P29" s="429"/>
      <c r="Q29" s="427">
        <f t="shared" si="19"/>
        <v>0</v>
      </c>
      <c r="R29" s="432"/>
      <c r="S29" s="429"/>
      <c r="T29" s="427">
        <f t="shared" si="22"/>
        <v>0</v>
      </c>
      <c r="U29" s="427">
        <f t="shared" si="20"/>
        <v>0</v>
      </c>
      <c r="V29" s="443">
        <f t="shared" si="4"/>
        <v>0</v>
      </c>
    </row>
    <row r="30" spans="1:22" ht="18.95" customHeight="1" x14ac:dyDescent="0.2">
      <c r="A30" s="199">
        <v>5</v>
      </c>
      <c r="B30" s="201"/>
      <c r="C30" s="196"/>
      <c r="D30" s="196"/>
      <c r="E30" s="196"/>
      <c r="F30" s="429"/>
      <c r="G30" s="427">
        <f t="shared" si="17"/>
        <v>0</v>
      </c>
      <c r="H30" s="432"/>
      <c r="I30" s="429"/>
      <c r="J30" s="427">
        <f t="shared" si="21"/>
        <v>0</v>
      </c>
      <c r="K30" s="427">
        <f t="shared" si="18"/>
        <v>0</v>
      </c>
      <c r="L30" s="446"/>
      <c r="M30" s="214"/>
      <c r="N30" s="196"/>
      <c r="O30" s="196"/>
      <c r="P30" s="429"/>
      <c r="Q30" s="427">
        <f t="shared" si="19"/>
        <v>0</v>
      </c>
      <c r="R30" s="432"/>
      <c r="S30" s="429"/>
      <c r="T30" s="427">
        <f t="shared" si="22"/>
        <v>0</v>
      </c>
      <c r="U30" s="427">
        <f t="shared" si="20"/>
        <v>0</v>
      </c>
      <c r="V30" s="443">
        <f t="shared" si="4"/>
        <v>0</v>
      </c>
    </row>
    <row r="31" spans="1:22" ht="18.95" customHeight="1" x14ac:dyDescent="0.2">
      <c r="A31" s="423">
        <v>6</v>
      </c>
      <c r="B31" s="424"/>
      <c r="C31" s="290"/>
      <c r="D31" s="290"/>
      <c r="E31" s="290"/>
      <c r="F31" s="430"/>
      <c r="G31" s="427">
        <f t="shared" si="17"/>
        <v>0</v>
      </c>
      <c r="H31" s="433"/>
      <c r="I31" s="430"/>
      <c r="J31" s="427">
        <f t="shared" si="21"/>
        <v>0</v>
      </c>
      <c r="K31" s="427">
        <f t="shared" si="18"/>
        <v>0</v>
      </c>
      <c r="L31" s="446"/>
      <c r="M31" s="289"/>
      <c r="N31" s="290"/>
      <c r="O31" s="290"/>
      <c r="P31" s="430"/>
      <c r="Q31" s="427">
        <f t="shared" si="19"/>
        <v>0</v>
      </c>
      <c r="R31" s="433"/>
      <c r="S31" s="430"/>
      <c r="T31" s="427">
        <f t="shared" si="22"/>
        <v>0</v>
      </c>
      <c r="U31" s="427">
        <f t="shared" si="20"/>
        <v>0</v>
      </c>
      <c r="V31" s="443">
        <f t="shared" si="4"/>
        <v>0</v>
      </c>
    </row>
    <row r="32" spans="1:22" ht="20.100000000000001" customHeight="1" x14ac:dyDescent="0.2">
      <c r="A32" s="1143" t="s">
        <v>726</v>
      </c>
      <c r="B32" s="1144"/>
      <c r="C32" s="422">
        <f>SUM(C26:C30)</f>
        <v>0</v>
      </c>
      <c r="D32" s="422">
        <f t="shared" ref="D32:K32" si="23">SUM(D26:D30)</f>
        <v>0</v>
      </c>
      <c r="E32" s="422">
        <f t="shared" si="23"/>
        <v>0</v>
      </c>
      <c r="F32" s="422">
        <f t="shared" si="23"/>
        <v>0</v>
      </c>
      <c r="G32" s="422">
        <f t="shared" si="23"/>
        <v>0</v>
      </c>
      <c r="H32" s="422">
        <f t="shared" si="23"/>
        <v>0</v>
      </c>
      <c r="I32" s="422">
        <f t="shared" si="23"/>
        <v>0</v>
      </c>
      <c r="J32" s="422">
        <f t="shared" si="23"/>
        <v>0</v>
      </c>
      <c r="K32" s="422">
        <f t="shared" si="23"/>
        <v>0</v>
      </c>
      <c r="L32" s="446"/>
      <c r="M32" s="422">
        <f>SUM(M26:M30)</f>
        <v>0</v>
      </c>
      <c r="N32" s="422">
        <f t="shared" ref="N32:U32" si="24">SUM(N26:N30)</f>
        <v>0</v>
      </c>
      <c r="O32" s="422">
        <f t="shared" si="24"/>
        <v>0</v>
      </c>
      <c r="P32" s="422">
        <f t="shared" si="24"/>
        <v>0</v>
      </c>
      <c r="Q32" s="422">
        <f t="shared" si="24"/>
        <v>0</v>
      </c>
      <c r="R32" s="422">
        <f t="shared" si="24"/>
        <v>0</v>
      </c>
      <c r="S32" s="422">
        <f t="shared" si="24"/>
        <v>0</v>
      </c>
      <c r="T32" s="422">
        <f t="shared" si="24"/>
        <v>0</v>
      </c>
      <c r="U32" s="422">
        <f t="shared" si="24"/>
        <v>0</v>
      </c>
      <c r="V32" s="443">
        <f t="shared" si="4"/>
        <v>0</v>
      </c>
    </row>
    <row r="33" spans="1:22" ht="15" customHeight="1" x14ac:dyDescent="0.2">
      <c r="A33" s="1085" t="s">
        <v>714</v>
      </c>
      <c r="B33" s="1087"/>
      <c r="C33" s="23"/>
      <c r="D33" s="23"/>
      <c r="E33" s="23"/>
      <c r="F33" s="23"/>
      <c r="G33" s="24"/>
      <c r="H33" s="23"/>
      <c r="I33" s="23"/>
      <c r="J33" s="24"/>
      <c r="K33" s="23"/>
      <c r="L33" s="446"/>
      <c r="M33" s="23"/>
      <c r="N33" s="23"/>
      <c r="O33" s="23"/>
      <c r="P33" s="23"/>
      <c r="Q33" s="24"/>
      <c r="R33" s="23"/>
      <c r="S33" s="23"/>
      <c r="T33" s="24"/>
      <c r="U33" s="23"/>
      <c r="V33" s="442"/>
    </row>
    <row r="34" spans="1:22" ht="18.95" customHeight="1" x14ac:dyDescent="0.2">
      <c r="A34" s="198">
        <v>1</v>
      </c>
      <c r="B34" s="200"/>
      <c r="C34" s="22"/>
      <c r="D34" s="22"/>
      <c r="E34" s="22"/>
      <c r="F34" s="428"/>
      <c r="G34" s="427">
        <f>C34+E34+F34+D34</f>
        <v>0</v>
      </c>
      <c r="H34" s="431"/>
      <c r="I34" s="428"/>
      <c r="J34" s="427">
        <f>H34+I34</f>
        <v>0</v>
      </c>
      <c r="K34" s="427">
        <f>G34+J34</f>
        <v>0</v>
      </c>
      <c r="L34" s="446"/>
      <c r="M34" s="211"/>
      <c r="N34" s="22"/>
      <c r="O34" s="22"/>
      <c r="P34" s="428"/>
      <c r="Q34" s="427">
        <f>M34+O34+P34+N34</f>
        <v>0</v>
      </c>
      <c r="R34" s="431"/>
      <c r="S34" s="428"/>
      <c r="T34" s="427">
        <f>R34+S34</f>
        <v>0</v>
      </c>
      <c r="U34" s="427">
        <f>Q34+T34</f>
        <v>0</v>
      </c>
      <c r="V34" s="443">
        <f t="shared" si="4"/>
        <v>0</v>
      </c>
    </row>
    <row r="35" spans="1:22" ht="18.95" customHeight="1" x14ac:dyDescent="0.2">
      <c r="A35" s="199">
        <v>2</v>
      </c>
      <c r="B35" s="201"/>
      <c r="C35" s="196"/>
      <c r="D35" s="196"/>
      <c r="E35" s="196"/>
      <c r="F35" s="429"/>
      <c r="G35" s="427">
        <f t="shared" ref="G35:G39" si="25">C35+E35+F35+D35</f>
        <v>0</v>
      </c>
      <c r="H35" s="432"/>
      <c r="I35" s="429"/>
      <c r="J35" s="427">
        <f>H35+I35</f>
        <v>0</v>
      </c>
      <c r="K35" s="427">
        <f t="shared" ref="K35:K39" si="26">G35+J35</f>
        <v>0</v>
      </c>
      <c r="L35" s="446"/>
      <c r="M35" s="214"/>
      <c r="N35" s="196"/>
      <c r="O35" s="196"/>
      <c r="P35" s="429"/>
      <c r="Q35" s="427">
        <f t="shared" ref="Q35:Q39" si="27">M35+O35+P35+N35</f>
        <v>0</v>
      </c>
      <c r="R35" s="432"/>
      <c r="S35" s="429"/>
      <c r="T35" s="427">
        <f>R35+S35</f>
        <v>0</v>
      </c>
      <c r="U35" s="427">
        <f t="shared" ref="U35:U39" si="28">Q35+T35</f>
        <v>0</v>
      </c>
      <c r="V35" s="443">
        <f t="shared" si="4"/>
        <v>0</v>
      </c>
    </row>
    <row r="36" spans="1:22" ht="18.95" customHeight="1" x14ac:dyDescent="0.2">
      <c r="A36" s="199">
        <v>3</v>
      </c>
      <c r="B36" s="201"/>
      <c r="C36" s="196"/>
      <c r="D36" s="196"/>
      <c r="E36" s="196"/>
      <c r="F36" s="429"/>
      <c r="G36" s="427">
        <f t="shared" si="25"/>
        <v>0</v>
      </c>
      <c r="H36" s="432"/>
      <c r="I36" s="429"/>
      <c r="J36" s="427">
        <f t="shared" ref="J36:J39" si="29">H36+I36</f>
        <v>0</v>
      </c>
      <c r="K36" s="427">
        <f t="shared" si="26"/>
        <v>0</v>
      </c>
      <c r="L36" s="446"/>
      <c r="M36" s="214"/>
      <c r="N36" s="196"/>
      <c r="O36" s="196"/>
      <c r="P36" s="429"/>
      <c r="Q36" s="427">
        <f t="shared" si="27"/>
        <v>0</v>
      </c>
      <c r="R36" s="432"/>
      <c r="S36" s="429"/>
      <c r="T36" s="427">
        <f t="shared" ref="T36:T39" si="30">R36+S36</f>
        <v>0</v>
      </c>
      <c r="U36" s="427">
        <f t="shared" si="28"/>
        <v>0</v>
      </c>
      <c r="V36" s="443">
        <f t="shared" si="4"/>
        <v>0</v>
      </c>
    </row>
    <row r="37" spans="1:22" ht="18.95" customHeight="1" x14ac:dyDescent="0.2">
      <c r="A37" s="199">
        <v>4</v>
      </c>
      <c r="B37" s="201"/>
      <c r="C37" s="196"/>
      <c r="D37" s="196"/>
      <c r="E37" s="196"/>
      <c r="F37" s="429"/>
      <c r="G37" s="427">
        <f t="shared" si="25"/>
        <v>0</v>
      </c>
      <c r="H37" s="432"/>
      <c r="I37" s="429"/>
      <c r="J37" s="427">
        <f t="shared" si="29"/>
        <v>0</v>
      </c>
      <c r="K37" s="427">
        <f t="shared" si="26"/>
        <v>0</v>
      </c>
      <c r="L37" s="446"/>
      <c r="M37" s="214"/>
      <c r="N37" s="196"/>
      <c r="O37" s="196"/>
      <c r="P37" s="429"/>
      <c r="Q37" s="427">
        <f t="shared" si="27"/>
        <v>0</v>
      </c>
      <c r="R37" s="432"/>
      <c r="S37" s="429"/>
      <c r="T37" s="427">
        <f t="shared" si="30"/>
        <v>0</v>
      </c>
      <c r="U37" s="427">
        <f t="shared" si="28"/>
        <v>0</v>
      </c>
      <c r="V37" s="443">
        <f t="shared" si="4"/>
        <v>0</v>
      </c>
    </row>
    <row r="38" spans="1:22" ht="18.95" customHeight="1" x14ac:dyDescent="0.2">
      <c r="A38" s="199">
        <v>5</v>
      </c>
      <c r="B38" s="201"/>
      <c r="C38" s="196"/>
      <c r="D38" s="196"/>
      <c r="E38" s="196"/>
      <c r="F38" s="429"/>
      <c r="G38" s="427">
        <f t="shared" si="25"/>
        <v>0</v>
      </c>
      <c r="H38" s="432"/>
      <c r="I38" s="429"/>
      <c r="J38" s="427">
        <f t="shared" si="29"/>
        <v>0</v>
      </c>
      <c r="K38" s="427">
        <f t="shared" si="26"/>
        <v>0</v>
      </c>
      <c r="L38" s="446"/>
      <c r="M38" s="214"/>
      <c r="N38" s="196"/>
      <c r="O38" s="196"/>
      <c r="P38" s="429"/>
      <c r="Q38" s="427">
        <f t="shared" si="27"/>
        <v>0</v>
      </c>
      <c r="R38" s="432"/>
      <c r="S38" s="429"/>
      <c r="T38" s="427">
        <f t="shared" si="30"/>
        <v>0</v>
      </c>
      <c r="U38" s="427">
        <f t="shared" si="28"/>
        <v>0</v>
      </c>
      <c r="V38" s="443">
        <f t="shared" si="4"/>
        <v>0</v>
      </c>
    </row>
    <row r="39" spans="1:22" ht="18.95" customHeight="1" x14ac:dyDescent="0.2">
      <c r="A39" s="423">
        <v>6</v>
      </c>
      <c r="B39" s="424"/>
      <c r="C39" s="290"/>
      <c r="D39" s="290"/>
      <c r="E39" s="290"/>
      <c r="F39" s="430"/>
      <c r="G39" s="427">
        <f t="shared" si="25"/>
        <v>0</v>
      </c>
      <c r="H39" s="433"/>
      <c r="I39" s="430"/>
      <c r="J39" s="427">
        <f t="shared" si="29"/>
        <v>0</v>
      </c>
      <c r="K39" s="427">
        <f t="shared" si="26"/>
        <v>0</v>
      </c>
      <c r="L39" s="446"/>
      <c r="M39" s="289"/>
      <c r="N39" s="290"/>
      <c r="O39" s="290"/>
      <c r="P39" s="430"/>
      <c r="Q39" s="427">
        <f t="shared" si="27"/>
        <v>0</v>
      </c>
      <c r="R39" s="433"/>
      <c r="S39" s="430"/>
      <c r="T39" s="427">
        <f t="shared" si="30"/>
        <v>0</v>
      </c>
      <c r="U39" s="427">
        <f t="shared" si="28"/>
        <v>0</v>
      </c>
      <c r="V39" s="443">
        <f t="shared" si="4"/>
        <v>0</v>
      </c>
    </row>
    <row r="40" spans="1:22" ht="20.100000000000001" customHeight="1" x14ac:dyDescent="0.2">
      <c r="A40" s="1143" t="s">
        <v>726</v>
      </c>
      <c r="B40" s="1144"/>
      <c r="C40" s="422">
        <f>SUM(C34:C38)</f>
        <v>0</v>
      </c>
      <c r="D40" s="422">
        <f t="shared" ref="D40:K40" si="31">SUM(D34:D38)</f>
        <v>0</v>
      </c>
      <c r="E40" s="422">
        <f t="shared" si="31"/>
        <v>0</v>
      </c>
      <c r="F40" s="422">
        <f t="shared" si="31"/>
        <v>0</v>
      </c>
      <c r="G40" s="422">
        <f t="shared" si="31"/>
        <v>0</v>
      </c>
      <c r="H40" s="422">
        <f t="shared" si="31"/>
        <v>0</v>
      </c>
      <c r="I40" s="422">
        <f t="shared" si="31"/>
        <v>0</v>
      </c>
      <c r="J40" s="422">
        <f t="shared" si="31"/>
        <v>0</v>
      </c>
      <c r="K40" s="422">
        <f t="shared" si="31"/>
        <v>0</v>
      </c>
      <c r="L40" s="446"/>
      <c r="M40" s="422">
        <f>SUM(M34:M38)</f>
        <v>0</v>
      </c>
      <c r="N40" s="422">
        <f t="shared" ref="N40:U40" si="32">SUM(N34:N38)</f>
        <v>0</v>
      </c>
      <c r="O40" s="422">
        <f t="shared" si="32"/>
        <v>0</v>
      </c>
      <c r="P40" s="422">
        <f t="shared" si="32"/>
        <v>0</v>
      </c>
      <c r="Q40" s="422">
        <f t="shared" si="32"/>
        <v>0</v>
      </c>
      <c r="R40" s="422">
        <f t="shared" si="32"/>
        <v>0</v>
      </c>
      <c r="S40" s="422">
        <f t="shared" si="32"/>
        <v>0</v>
      </c>
      <c r="T40" s="422">
        <f t="shared" si="32"/>
        <v>0</v>
      </c>
      <c r="U40" s="422">
        <f t="shared" si="32"/>
        <v>0</v>
      </c>
      <c r="V40" s="443">
        <f t="shared" si="4"/>
        <v>0</v>
      </c>
    </row>
    <row r="41" spans="1:22" ht="15" customHeight="1" x14ac:dyDescent="0.2">
      <c r="A41" s="1085" t="s">
        <v>830</v>
      </c>
      <c r="B41" s="1087"/>
      <c r="C41" s="23"/>
      <c r="D41" s="23"/>
      <c r="E41" s="23"/>
      <c r="F41" s="23"/>
      <c r="G41" s="24"/>
      <c r="H41" s="23"/>
      <c r="I41" s="23"/>
      <c r="J41" s="24"/>
      <c r="K41" s="23"/>
      <c r="L41" s="446"/>
      <c r="M41" s="23"/>
      <c r="N41" s="23"/>
      <c r="O41" s="23"/>
      <c r="P41" s="23"/>
      <c r="Q41" s="24"/>
      <c r="R41" s="23"/>
      <c r="S41" s="23"/>
      <c r="T41" s="24"/>
      <c r="U41" s="23"/>
      <c r="V41" s="442"/>
    </row>
    <row r="42" spans="1:22" ht="18.95" customHeight="1" x14ac:dyDescent="0.2">
      <c r="A42" s="198">
        <v>1</v>
      </c>
      <c r="B42" s="200"/>
      <c r="C42" s="22"/>
      <c r="D42" s="22"/>
      <c r="E42" s="22"/>
      <c r="F42" s="428"/>
      <c r="G42" s="427">
        <f>C42+E42+F42+D42</f>
        <v>0</v>
      </c>
      <c r="H42" s="431"/>
      <c r="I42" s="428"/>
      <c r="J42" s="427">
        <f>H42+I42</f>
        <v>0</v>
      </c>
      <c r="K42" s="427">
        <f>G42+J42</f>
        <v>0</v>
      </c>
      <c r="L42" s="446"/>
      <c r="M42" s="211"/>
      <c r="N42" s="22"/>
      <c r="O42" s="22"/>
      <c r="P42" s="428"/>
      <c r="Q42" s="427">
        <f>M42+O42+P42+N42</f>
        <v>0</v>
      </c>
      <c r="R42" s="431"/>
      <c r="S42" s="428"/>
      <c r="T42" s="427">
        <f>R42+S42</f>
        <v>0</v>
      </c>
      <c r="U42" s="427">
        <f>Q42+T42</f>
        <v>0</v>
      </c>
      <c r="V42" s="443">
        <f t="shared" si="4"/>
        <v>0</v>
      </c>
    </row>
    <row r="43" spans="1:22" ht="18.95" customHeight="1" x14ac:dyDescent="0.2">
      <c r="A43" s="199">
        <v>2</v>
      </c>
      <c r="B43" s="201"/>
      <c r="C43" s="196"/>
      <c r="D43" s="196"/>
      <c r="E43" s="196"/>
      <c r="F43" s="429"/>
      <c r="G43" s="427">
        <f t="shared" ref="G43:G47" si="33">C43+E43+F43+D43</f>
        <v>0</v>
      </c>
      <c r="H43" s="432"/>
      <c r="I43" s="429"/>
      <c r="J43" s="427">
        <f>H43+I43</f>
        <v>0</v>
      </c>
      <c r="K43" s="427">
        <f t="shared" ref="K43:K47" si="34">G43+J43</f>
        <v>0</v>
      </c>
      <c r="L43" s="446"/>
      <c r="M43" s="214"/>
      <c r="N43" s="196"/>
      <c r="O43" s="196"/>
      <c r="P43" s="429"/>
      <c r="Q43" s="427">
        <f t="shared" ref="Q43:Q47" si="35">M43+O43+P43+N43</f>
        <v>0</v>
      </c>
      <c r="R43" s="432"/>
      <c r="S43" s="429"/>
      <c r="T43" s="427">
        <f>R43+S43</f>
        <v>0</v>
      </c>
      <c r="U43" s="427">
        <f t="shared" ref="U43:U47" si="36">Q43+T43</f>
        <v>0</v>
      </c>
      <c r="V43" s="443">
        <f t="shared" si="4"/>
        <v>0</v>
      </c>
    </row>
    <row r="44" spans="1:22" ht="18.95" customHeight="1" x14ac:dyDescent="0.2">
      <c r="A44" s="199">
        <v>3</v>
      </c>
      <c r="B44" s="201"/>
      <c r="C44" s="196"/>
      <c r="D44" s="196"/>
      <c r="E44" s="196"/>
      <c r="F44" s="429"/>
      <c r="G44" s="427">
        <f t="shared" si="33"/>
        <v>0</v>
      </c>
      <c r="H44" s="432"/>
      <c r="I44" s="429"/>
      <c r="J44" s="427">
        <f t="shared" ref="J44:J47" si="37">H44+I44</f>
        <v>0</v>
      </c>
      <c r="K44" s="427">
        <f t="shared" si="34"/>
        <v>0</v>
      </c>
      <c r="L44" s="446"/>
      <c r="M44" s="214"/>
      <c r="N44" s="196"/>
      <c r="O44" s="196"/>
      <c r="P44" s="429"/>
      <c r="Q44" s="427">
        <f t="shared" si="35"/>
        <v>0</v>
      </c>
      <c r="R44" s="432"/>
      <c r="S44" s="429"/>
      <c r="T44" s="427">
        <f t="shared" ref="T44:T47" si="38">R44+S44</f>
        <v>0</v>
      </c>
      <c r="U44" s="427">
        <f t="shared" si="36"/>
        <v>0</v>
      </c>
      <c r="V44" s="443">
        <f t="shared" si="4"/>
        <v>0</v>
      </c>
    </row>
    <row r="45" spans="1:22" ht="18.95" customHeight="1" x14ac:dyDescent="0.2">
      <c r="A45" s="199">
        <v>4</v>
      </c>
      <c r="B45" s="201"/>
      <c r="C45" s="525"/>
      <c r="D45" s="196"/>
      <c r="E45" s="196"/>
      <c r="F45" s="429"/>
      <c r="G45" s="427">
        <f t="shared" si="33"/>
        <v>0</v>
      </c>
      <c r="H45" s="432"/>
      <c r="I45" s="429"/>
      <c r="J45" s="427">
        <f t="shared" si="37"/>
        <v>0</v>
      </c>
      <c r="K45" s="427">
        <f t="shared" si="34"/>
        <v>0</v>
      </c>
      <c r="L45" s="446"/>
      <c r="M45" s="214"/>
      <c r="N45" s="196"/>
      <c r="O45" s="196"/>
      <c r="P45" s="429"/>
      <c r="Q45" s="427">
        <f t="shared" si="35"/>
        <v>0</v>
      </c>
      <c r="R45" s="432"/>
      <c r="S45" s="429"/>
      <c r="T45" s="427">
        <f t="shared" si="38"/>
        <v>0</v>
      </c>
      <c r="U45" s="427">
        <f t="shared" si="36"/>
        <v>0</v>
      </c>
      <c r="V45" s="443">
        <f t="shared" si="4"/>
        <v>0</v>
      </c>
    </row>
    <row r="46" spans="1:22" ht="18.95" customHeight="1" x14ac:dyDescent="0.2">
      <c r="A46" s="199">
        <v>5</v>
      </c>
      <c r="B46" s="201"/>
      <c r="C46" s="196"/>
      <c r="D46" s="196"/>
      <c r="E46" s="196"/>
      <c r="F46" s="429"/>
      <c r="G46" s="427">
        <f t="shared" si="33"/>
        <v>0</v>
      </c>
      <c r="H46" s="432"/>
      <c r="I46" s="429"/>
      <c r="J46" s="427">
        <f t="shared" si="37"/>
        <v>0</v>
      </c>
      <c r="K46" s="427">
        <f t="shared" si="34"/>
        <v>0</v>
      </c>
      <c r="L46" s="446"/>
      <c r="M46" s="214"/>
      <c r="N46" s="196"/>
      <c r="O46" s="196"/>
      <c r="P46" s="429"/>
      <c r="Q46" s="427">
        <f t="shared" si="35"/>
        <v>0</v>
      </c>
      <c r="R46" s="432"/>
      <c r="S46" s="429"/>
      <c r="T46" s="427">
        <f t="shared" si="38"/>
        <v>0</v>
      </c>
      <c r="U46" s="427">
        <f t="shared" si="36"/>
        <v>0</v>
      </c>
      <c r="V46" s="443">
        <f t="shared" si="4"/>
        <v>0</v>
      </c>
    </row>
    <row r="47" spans="1:22" ht="18.95" customHeight="1" x14ac:dyDescent="0.2">
      <c r="A47" s="423">
        <v>6</v>
      </c>
      <c r="B47" s="424"/>
      <c r="C47" s="290"/>
      <c r="D47" s="290"/>
      <c r="E47" s="290"/>
      <c r="F47" s="430"/>
      <c r="G47" s="427">
        <f t="shared" si="33"/>
        <v>0</v>
      </c>
      <c r="H47" s="433"/>
      <c r="I47" s="430"/>
      <c r="J47" s="427">
        <f t="shared" si="37"/>
        <v>0</v>
      </c>
      <c r="K47" s="427">
        <f t="shared" si="34"/>
        <v>0</v>
      </c>
      <c r="L47" s="446"/>
      <c r="M47" s="289"/>
      <c r="N47" s="290"/>
      <c r="O47" s="290"/>
      <c r="P47" s="430"/>
      <c r="Q47" s="427">
        <f t="shared" si="35"/>
        <v>0</v>
      </c>
      <c r="R47" s="433"/>
      <c r="S47" s="430"/>
      <c r="T47" s="427">
        <f t="shared" si="38"/>
        <v>0</v>
      </c>
      <c r="U47" s="427">
        <f t="shared" si="36"/>
        <v>0</v>
      </c>
      <c r="V47" s="443">
        <f t="shared" si="4"/>
        <v>0</v>
      </c>
    </row>
    <row r="48" spans="1:22" ht="20.100000000000001" customHeight="1" x14ac:dyDescent="0.2">
      <c r="A48" s="1143" t="s">
        <v>726</v>
      </c>
      <c r="B48" s="1144"/>
      <c r="C48" s="422">
        <f>SUM(C42:C46)</f>
        <v>0</v>
      </c>
      <c r="D48" s="422">
        <f t="shared" ref="D48:K48" si="39">SUM(D42:D46)</f>
        <v>0</v>
      </c>
      <c r="E48" s="422">
        <f t="shared" si="39"/>
        <v>0</v>
      </c>
      <c r="F48" s="422">
        <f t="shared" si="39"/>
        <v>0</v>
      </c>
      <c r="G48" s="422">
        <f t="shared" si="39"/>
        <v>0</v>
      </c>
      <c r="H48" s="422">
        <f t="shared" si="39"/>
        <v>0</v>
      </c>
      <c r="I48" s="422">
        <f t="shared" si="39"/>
        <v>0</v>
      </c>
      <c r="J48" s="422">
        <f t="shared" si="39"/>
        <v>0</v>
      </c>
      <c r="K48" s="422">
        <f t="shared" si="39"/>
        <v>0</v>
      </c>
      <c r="L48" s="446"/>
      <c r="M48" s="422">
        <f>SUM(M42:M46)</f>
        <v>0</v>
      </c>
      <c r="N48" s="422">
        <f t="shared" ref="N48:U48" si="40">SUM(N42:N46)</f>
        <v>0</v>
      </c>
      <c r="O48" s="422">
        <f t="shared" si="40"/>
        <v>0</v>
      </c>
      <c r="P48" s="422">
        <f t="shared" si="40"/>
        <v>0</v>
      </c>
      <c r="Q48" s="422">
        <f t="shared" si="40"/>
        <v>0</v>
      </c>
      <c r="R48" s="422">
        <f t="shared" si="40"/>
        <v>0</v>
      </c>
      <c r="S48" s="422">
        <f t="shared" si="40"/>
        <v>0</v>
      </c>
      <c r="T48" s="422">
        <f t="shared" si="40"/>
        <v>0</v>
      </c>
      <c r="U48" s="422">
        <f t="shared" si="40"/>
        <v>0</v>
      </c>
      <c r="V48" s="443">
        <f t="shared" si="4"/>
        <v>0</v>
      </c>
    </row>
    <row r="49" spans="1:22" ht="20.100000000000001" customHeight="1" x14ac:dyDescent="0.2">
      <c r="A49" s="1085" t="s">
        <v>715</v>
      </c>
      <c r="B49" s="1087"/>
      <c r="C49" s="23"/>
      <c r="D49" s="23"/>
      <c r="E49" s="23"/>
      <c r="F49" s="23"/>
      <c r="G49" s="24"/>
      <c r="H49" s="23"/>
      <c r="I49" s="23"/>
      <c r="J49" s="24"/>
      <c r="K49" s="23"/>
      <c r="L49" s="446"/>
      <c r="M49" s="23"/>
      <c r="N49" s="23"/>
      <c r="O49" s="23"/>
      <c r="P49" s="23"/>
      <c r="Q49" s="24"/>
      <c r="R49" s="23"/>
      <c r="S49" s="23"/>
      <c r="T49" s="24"/>
      <c r="U49" s="23"/>
      <c r="V49" s="442"/>
    </row>
    <row r="50" spans="1:22" ht="20.100000000000001" customHeight="1" x14ac:dyDescent="0.2">
      <c r="A50" s="198">
        <v>1</v>
      </c>
      <c r="B50" s="200"/>
      <c r="C50" s="22"/>
      <c r="D50" s="22"/>
      <c r="E50" s="22"/>
      <c r="F50" s="428"/>
      <c r="G50" s="427">
        <f>C50+E50+F50+D50</f>
        <v>0</v>
      </c>
      <c r="H50" s="431"/>
      <c r="I50" s="428"/>
      <c r="J50" s="427">
        <f>H50+I50</f>
        <v>0</v>
      </c>
      <c r="K50" s="427">
        <f>G50+J50</f>
        <v>0</v>
      </c>
      <c r="L50" s="446"/>
      <c r="M50" s="211"/>
      <c r="N50" s="22"/>
      <c r="O50" s="22"/>
      <c r="P50" s="428"/>
      <c r="Q50" s="427">
        <f>M50+O50+P50+N50</f>
        <v>0</v>
      </c>
      <c r="R50" s="431"/>
      <c r="S50" s="428"/>
      <c r="T50" s="427">
        <f>R50+S50</f>
        <v>0</v>
      </c>
      <c r="U50" s="427">
        <f>Q50+T50</f>
        <v>0</v>
      </c>
      <c r="V50" s="443">
        <f t="shared" si="4"/>
        <v>0</v>
      </c>
    </row>
    <row r="51" spans="1:22" ht="20.100000000000001" customHeight="1" x14ac:dyDescent="0.2">
      <c r="A51" s="199">
        <v>2</v>
      </c>
      <c r="B51" s="201"/>
      <c r="C51" s="196"/>
      <c r="D51" s="196"/>
      <c r="E51" s="196"/>
      <c r="F51" s="429"/>
      <c r="G51" s="427">
        <f t="shared" ref="G51:G55" si="41">C51+E51+F51+D51</f>
        <v>0</v>
      </c>
      <c r="H51" s="432"/>
      <c r="I51" s="429"/>
      <c r="J51" s="427">
        <f>H51+I51</f>
        <v>0</v>
      </c>
      <c r="K51" s="427">
        <f t="shared" ref="K51:K55" si="42">G51+J51</f>
        <v>0</v>
      </c>
      <c r="L51" s="446"/>
      <c r="M51" s="214"/>
      <c r="N51" s="196"/>
      <c r="O51" s="196"/>
      <c r="P51" s="429"/>
      <c r="Q51" s="427">
        <f t="shared" ref="Q51:Q55" si="43">M51+O51+P51+N51</f>
        <v>0</v>
      </c>
      <c r="R51" s="432"/>
      <c r="S51" s="429"/>
      <c r="T51" s="427">
        <f>R51+S51</f>
        <v>0</v>
      </c>
      <c r="U51" s="427">
        <f t="shared" ref="U51:U55" si="44">Q51+T51</f>
        <v>0</v>
      </c>
      <c r="V51" s="443">
        <f t="shared" si="4"/>
        <v>0</v>
      </c>
    </row>
    <row r="52" spans="1:22" ht="20.100000000000001" customHeight="1" x14ac:dyDescent="0.2">
      <c r="A52" s="199">
        <v>3</v>
      </c>
      <c r="B52" s="201"/>
      <c r="C52" s="196"/>
      <c r="D52" s="196"/>
      <c r="E52" s="196"/>
      <c r="F52" s="429"/>
      <c r="G52" s="427">
        <f t="shared" si="41"/>
        <v>0</v>
      </c>
      <c r="H52" s="432"/>
      <c r="I52" s="429"/>
      <c r="J52" s="427">
        <f t="shared" ref="J52:J55" si="45">H52+I52</f>
        <v>0</v>
      </c>
      <c r="K52" s="427">
        <f t="shared" si="42"/>
        <v>0</v>
      </c>
      <c r="L52" s="446"/>
      <c r="M52" s="214"/>
      <c r="N52" s="196"/>
      <c r="O52" s="196"/>
      <c r="P52" s="429"/>
      <c r="Q52" s="427">
        <f t="shared" si="43"/>
        <v>0</v>
      </c>
      <c r="R52" s="432"/>
      <c r="S52" s="429"/>
      <c r="T52" s="427">
        <f t="shared" ref="T52:T55" si="46">R52+S52</f>
        <v>0</v>
      </c>
      <c r="U52" s="427">
        <f t="shared" si="44"/>
        <v>0</v>
      </c>
      <c r="V52" s="443">
        <f t="shared" si="4"/>
        <v>0</v>
      </c>
    </row>
    <row r="53" spans="1:22" ht="20.100000000000001" customHeight="1" x14ac:dyDescent="0.2">
      <c r="A53" s="199">
        <v>4</v>
      </c>
      <c r="B53" s="201"/>
      <c r="C53" s="196"/>
      <c r="D53" s="196"/>
      <c r="E53" s="196"/>
      <c r="F53" s="429"/>
      <c r="G53" s="427">
        <f t="shared" si="41"/>
        <v>0</v>
      </c>
      <c r="H53" s="432"/>
      <c r="I53" s="429"/>
      <c r="J53" s="427">
        <f t="shared" si="45"/>
        <v>0</v>
      </c>
      <c r="K53" s="427">
        <f t="shared" si="42"/>
        <v>0</v>
      </c>
      <c r="L53" s="446"/>
      <c r="M53" s="214"/>
      <c r="N53" s="196"/>
      <c r="O53" s="196"/>
      <c r="P53" s="429"/>
      <c r="Q53" s="427">
        <f t="shared" si="43"/>
        <v>0</v>
      </c>
      <c r="R53" s="432"/>
      <c r="S53" s="429"/>
      <c r="T53" s="427">
        <f t="shared" si="46"/>
        <v>0</v>
      </c>
      <c r="U53" s="427">
        <f t="shared" si="44"/>
        <v>0</v>
      </c>
      <c r="V53" s="443">
        <f t="shared" si="4"/>
        <v>0</v>
      </c>
    </row>
    <row r="54" spans="1:22" ht="20.100000000000001" customHeight="1" x14ac:dyDescent="0.2">
      <c r="A54" s="199">
        <v>5</v>
      </c>
      <c r="B54" s="201"/>
      <c r="C54" s="196"/>
      <c r="D54" s="196"/>
      <c r="E54" s="196"/>
      <c r="F54" s="429"/>
      <c r="G54" s="427">
        <f t="shared" si="41"/>
        <v>0</v>
      </c>
      <c r="H54" s="432"/>
      <c r="I54" s="429"/>
      <c r="J54" s="427">
        <f t="shared" si="45"/>
        <v>0</v>
      </c>
      <c r="K54" s="427">
        <f t="shared" si="42"/>
        <v>0</v>
      </c>
      <c r="L54" s="446"/>
      <c r="M54" s="214"/>
      <c r="N54" s="196"/>
      <c r="O54" s="196"/>
      <c r="P54" s="429"/>
      <c r="Q54" s="427">
        <f t="shared" si="43"/>
        <v>0</v>
      </c>
      <c r="R54" s="432"/>
      <c r="S54" s="429"/>
      <c r="T54" s="427">
        <f t="shared" si="46"/>
        <v>0</v>
      </c>
      <c r="U54" s="427">
        <f t="shared" si="44"/>
        <v>0</v>
      </c>
      <c r="V54" s="443">
        <f t="shared" si="4"/>
        <v>0</v>
      </c>
    </row>
    <row r="55" spans="1:22" ht="20.100000000000001" customHeight="1" x14ac:dyDescent="0.2">
      <c r="A55" s="423">
        <v>6</v>
      </c>
      <c r="B55" s="424"/>
      <c r="C55" s="290"/>
      <c r="D55" s="290"/>
      <c r="E55" s="290"/>
      <c r="F55" s="430"/>
      <c r="G55" s="427">
        <f t="shared" si="41"/>
        <v>0</v>
      </c>
      <c r="H55" s="433"/>
      <c r="I55" s="430"/>
      <c r="J55" s="427">
        <f t="shared" si="45"/>
        <v>0</v>
      </c>
      <c r="K55" s="427">
        <f t="shared" si="42"/>
        <v>0</v>
      </c>
      <c r="L55" s="446"/>
      <c r="M55" s="289"/>
      <c r="N55" s="290"/>
      <c r="O55" s="290"/>
      <c r="P55" s="430"/>
      <c r="Q55" s="427">
        <f t="shared" si="43"/>
        <v>0</v>
      </c>
      <c r="R55" s="433"/>
      <c r="S55" s="430"/>
      <c r="T55" s="427">
        <f t="shared" si="46"/>
        <v>0</v>
      </c>
      <c r="U55" s="427">
        <f t="shared" si="44"/>
        <v>0</v>
      </c>
      <c r="V55" s="443">
        <f t="shared" si="4"/>
        <v>0</v>
      </c>
    </row>
    <row r="56" spans="1:22" ht="20.100000000000001" customHeight="1" x14ac:dyDescent="0.2">
      <c r="A56" s="1143" t="s">
        <v>726</v>
      </c>
      <c r="B56" s="1144"/>
      <c r="C56" s="422">
        <f>SUM(C50:C54)</f>
        <v>0</v>
      </c>
      <c r="D56" s="422">
        <f t="shared" ref="D56:K56" si="47">SUM(D50:D54)</f>
        <v>0</v>
      </c>
      <c r="E56" s="422">
        <f t="shared" si="47"/>
        <v>0</v>
      </c>
      <c r="F56" s="422">
        <f t="shared" si="47"/>
        <v>0</v>
      </c>
      <c r="G56" s="422">
        <f t="shared" si="47"/>
        <v>0</v>
      </c>
      <c r="H56" s="422">
        <f t="shared" si="47"/>
        <v>0</v>
      </c>
      <c r="I56" s="422">
        <f t="shared" si="47"/>
        <v>0</v>
      </c>
      <c r="J56" s="422">
        <f t="shared" si="47"/>
        <v>0</v>
      </c>
      <c r="K56" s="422">
        <f t="shared" si="47"/>
        <v>0</v>
      </c>
      <c r="L56" s="446"/>
      <c r="M56" s="422">
        <f>SUM(M50:M54)</f>
        <v>0</v>
      </c>
      <c r="N56" s="422">
        <f t="shared" ref="N56:U56" si="48">SUM(N50:N54)</f>
        <v>0</v>
      </c>
      <c r="O56" s="422">
        <f t="shared" si="48"/>
        <v>0</v>
      </c>
      <c r="P56" s="422">
        <f t="shared" si="48"/>
        <v>0</v>
      </c>
      <c r="Q56" s="422">
        <f t="shared" si="48"/>
        <v>0</v>
      </c>
      <c r="R56" s="422">
        <f t="shared" si="48"/>
        <v>0</v>
      </c>
      <c r="S56" s="422">
        <f t="shared" si="48"/>
        <v>0</v>
      </c>
      <c r="T56" s="422">
        <f t="shared" si="48"/>
        <v>0</v>
      </c>
      <c r="U56" s="422">
        <f t="shared" si="48"/>
        <v>0</v>
      </c>
      <c r="V56" s="443">
        <f t="shared" si="4"/>
        <v>0</v>
      </c>
    </row>
    <row r="57" spans="1:22" ht="20.100000000000001" customHeight="1" x14ac:dyDescent="0.2">
      <c r="A57" s="1085" t="s">
        <v>125</v>
      </c>
      <c r="B57" s="1087"/>
      <c r="C57" s="23"/>
      <c r="D57" s="23"/>
      <c r="E57" s="23"/>
      <c r="F57" s="23"/>
      <c r="G57" s="24"/>
      <c r="H57" s="23"/>
      <c r="I57" s="23"/>
      <c r="J57" s="24"/>
      <c r="K57" s="23"/>
      <c r="L57" s="446"/>
      <c r="M57" s="23"/>
      <c r="N57" s="23"/>
      <c r="O57" s="23"/>
      <c r="P57" s="23"/>
      <c r="Q57" s="24"/>
      <c r="R57" s="23"/>
      <c r="S57" s="23"/>
      <c r="T57" s="24"/>
      <c r="U57" s="23"/>
      <c r="V57" s="442"/>
    </row>
    <row r="58" spans="1:22" ht="20.100000000000001" customHeight="1" x14ac:dyDescent="0.2">
      <c r="A58" s="198">
        <v>1</v>
      </c>
      <c r="B58" s="200"/>
      <c r="C58" s="22"/>
      <c r="D58" s="22"/>
      <c r="E58" s="22"/>
      <c r="F58" s="428"/>
      <c r="G58" s="427">
        <f>C58+E58+F58+D58</f>
        <v>0</v>
      </c>
      <c r="H58" s="431"/>
      <c r="I58" s="428"/>
      <c r="J58" s="427">
        <f>H58+I58</f>
        <v>0</v>
      </c>
      <c r="K58" s="427">
        <f>G58+J58</f>
        <v>0</v>
      </c>
      <c r="L58" s="446"/>
      <c r="M58" s="211"/>
      <c r="N58" s="22"/>
      <c r="O58" s="22"/>
      <c r="P58" s="428"/>
      <c r="Q58" s="427">
        <f>M58+O58+P58+N58</f>
        <v>0</v>
      </c>
      <c r="R58" s="431"/>
      <c r="S58" s="428"/>
      <c r="T58" s="427">
        <f>R58+S58</f>
        <v>0</v>
      </c>
      <c r="U58" s="427">
        <f>Q58+T58</f>
        <v>0</v>
      </c>
      <c r="V58" s="443">
        <f t="shared" si="4"/>
        <v>0</v>
      </c>
    </row>
    <row r="59" spans="1:22" ht="20.100000000000001" customHeight="1" x14ac:dyDescent="0.2">
      <c r="A59" s="199">
        <v>2</v>
      </c>
      <c r="B59" s="201"/>
      <c r="C59" s="196"/>
      <c r="D59" s="196"/>
      <c r="E59" s="196"/>
      <c r="F59" s="429"/>
      <c r="G59" s="427">
        <f t="shared" ref="G59:G63" si="49">C59+E59+F59+D59</f>
        <v>0</v>
      </c>
      <c r="H59" s="432"/>
      <c r="I59" s="429"/>
      <c r="J59" s="427">
        <f>H59+I59</f>
        <v>0</v>
      </c>
      <c r="K59" s="427">
        <f t="shared" ref="K59:K63" si="50">G59+J59</f>
        <v>0</v>
      </c>
      <c r="L59" s="446"/>
      <c r="M59" s="214"/>
      <c r="N59" s="196"/>
      <c r="O59" s="196"/>
      <c r="P59" s="429"/>
      <c r="Q59" s="427">
        <f t="shared" ref="Q59:Q63" si="51">M59+O59+P59+N59</f>
        <v>0</v>
      </c>
      <c r="R59" s="432"/>
      <c r="S59" s="429"/>
      <c r="T59" s="427">
        <f>R59+S59</f>
        <v>0</v>
      </c>
      <c r="U59" s="427">
        <f t="shared" ref="U59:U63" si="52">Q59+T59</f>
        <v>0</v>
      </c>
      <c r="V59" s="443">
        <f t="shared" si="4"/>
        <v>0</v>
      </c>
    </row>
    <row r="60" spans="1:22" ht="20.100000000000001" customHeight="1" x14ac:dyDescent="0.2">
      <c r="A60" s="199">
        <v>3</v>
      </c>
      <c r="B60" s="201"/>
      <c r="C60" s="196"/>
      <c r="D60" s="196"/>
      <c r="E60" s="196"/>
      <c r="F60" s="429"/>
      <c r="G60" s="427">
        <f t="shared" si="49"/>
        <v>0</v>
      </c>
      <c r="H60" s="432"/>
      <c r="I60" s="429"/>
      <c r="J60" s="427">
        <f t="shared" ref="J60:J63" si="53">H60+I60</f>
        <v>0</v>
      </c>
      <c r="K60" s="427">
        <f t="shared" si="50"/>
        <v>0</v>
      </c>
      <c r="L60" s="446"/>
      <c r="M60" s="214"/>
      <c r="N60" s="196"/>
      <c r="O60" s="196"/>
      <c r="P60" s="429"/>
      <c r="Q60" s="427">
        <f t="shared" si="51"/>
        <v>0</v>
      </c>
      <c r="R60" s="432"/>
      <c r="S60" s="429"/>
      <c r="T60" s="427">
        <f t="shared" ref="T60:T63" si="54">R60+S60</f>
        <v>0</v>
      </c>
      <c r="U60" s="427">
        <f t="shared" si="52"/>
        <v>0</v>
      </c>
      <c r="V60" s="443">
        <f t="shared" si="4"/>
        <v>0</v>
      </c>
    </row>
    <row r="61" spans="1:22" ht="20.100000000000001" customHeight="1" x14ac:dyDescent="0.2">
      <c r="A61" s="199">
        <v>4</v>
      </c>
      <c r="B61" s="201"/>
      <c r="C61" s="196"/>
      <c r="D61" s="196"/>
      <c r="E61" s="196"/>
      <c r="F61" s="429"/>
      <c r="G61" s="427">
        <f t="shared" si="49"/>
        <v>0</v>
      </c>
      <c r="H61" s="432"/>
      <c r="I61" s="429"/>
      <c r="J61" s="427">
        <f t="shared" si="53"/>
        <v>0</v>
      </c>
      <c r="K61" s="427">
        <f t="shared" si="50"/>
        <v>0</v>
      </c>
      <c r="L61" s="446"/>
      <c r="M61" s="214"/>
      <c r="N61" s="196"/>
      <c r="O61" s="196"/>
      <c r="P61" s="429"/>
      <c r="Q61" s="427">
        <f t="shared" si="51"/>
        <v>0</v>
      </c>
      <c r="R61" s="432"/>
      <c r="S61" s="429"/>
      <c r="T61" s="427">
        <f t="shared" si="54"/>
        <v>0</v>
      </c>
      <c r="U61" s="427">
        <f t="shared" si="52"/>
        <v>0</v>
      </c>
      <c r="V61" s="443">
        <f t="shared" si="4"/>
        <v>0</v>
      </c>
    </row>
    <row r="62" spans="1:22" ht="20.100000000000001" customHeight="1" x14ac:dyDescent="0.2">
      <c r="A62" s="199">
        <v>5</v>
      </c>
      <c r="B62" s="201"/>
      <c r="C62" s="196"/>
      <c r="D62" s="196"/>
      <c r="E62" s="196"/>
      <c r="F62" s="429"/>
      <c r="G62" s="427">
        <f t="shared" si="49"/>
        <v>0</v>
      </c>
      <c r="H62" s="432"/>
      <c r="I62" s="429"/>
      <c r="J62" s="427">
        <f t="shared" si="53"/>
        <v>0</v>
      </c>
      <c r="K62" s="427">
        <f t="shared" si="50"/>
        <v>0</v>
      </c>
      <c r="L62" s="446"/>
      <c r="M62" s="214"/>
      <c r="N62" s="196"/>
      <c r="O62" s="196"/>
      <c r="P62" s="429"/>
      <c r="Q62" s="427">
        <f t="shared" si="51"/>
        <v>0</v>
      </c>
      <c r="R62" s="432"/>
      <c r="S62" s="429"/>
      <c r="T62" s="427">
        <f t="shared" si="54"/>
        <v>0</v>
      </c>
      <c r="U62" s="427">
        <f t="shared" si="52"/>
        <v>0</v>
      </c>
      <c r="V62" s="443">
        <f t="shared" si="4"/>
        <v>0</v>
      </c>
    </row>
    <row r="63" spans="1:22" ht="20.100000000000001" customHeight="1" x14ac:dyDescent="0.2">
      <c r="A63" s="423">
        <v>6</v>
      </c>
      <c r="B63" s="424"/>
      <c r="C63" s="290"/>
      <c r="D63" s="290"/>
      <c r="E63" s="290"/>
      <c r="F63" s="430"/>
      <c r="G63" s="427">
        <f t="shared" si="49"/>
        <v>0</v>
      </c>
      <c r="H63" s="433"/>
      <c r="I63" s="430"/>
      <c r="J63" s="427">
        <f t="shared" si="53"/>
        <v>0</v>
      </c>
      <c r="K63" s="427">
        <f t="shared" si="50"/>
        <v>0</v>
      </c>
      <c r="L63" s="446"/>
      <c r="M63" s="289"/>
      <c r="N63" s="290"/>
      <c r="O63" s="290"/>
      <c r="P63" s="430"/>
      <c r="Q63" s="427">
        <f t="shared" si="51"/>
        <v>0</v>
      </c>
      <c r="R63" s="433"/>
      <c r="S63" s="430"/>
      <c r="T63" s="427">
        <f t="shared" si="54"/>
        <v>0</v>
      </c>
      <c r="U63" s="427">
        <f t="shared" si="52"/>
        <v>0</v>
      </c>
      <c r="V63" s="443">
        <f t="shared" si="4"/>
        <v>0</v>
      </c>
    </row>
    <row r="64" spans="1:22" ht="20.100000000000001" customHeight="1" x14ac:dyDescent="0.2">
      <c r="A64" s="1143" t="s">
        <v>726</v>
      </c>
      <c r="B64" s="1144"/>
      <c r="C64" s="422">
        <f>SUM(C58:C62)</f>
        <v>0</v>
      </c>
      <c r="D64" s="422">
        <f t="shared" ref="D64:K64" si="55">SUM(D58:D62)</f>
        <v>0</v>
      </c>
      <c r="E64" s="422">
        <f t="shared" si="55"/>
        <v>0</v>
      </c>
      <c r="F64" s="422">
        <f t="shared" si="55"/>
        <v>0</v>
      </c>
      <c r="G64" s="422">
        <f t="shared" si="55"/>
        <v>0</v>
      </c>
      <c r="H64" s="422">
        <f t="shared" si="55"/>
        <v>0</v>
      </c>
      <c r="I64" s="422">
        <f t="shared" si="55"/>
        <v>0</v>
      </c>
      <c r="J64" s="422">
        <f t="shared" si="55"/>
        <v>0</v>
      </c>
      <c r="K64" s="422">
        <f t="shared" si="55"/>
        <v>0</v>
      </c>
      <c r="L64" s="446"/>
      <c r="M64" s="422">
        <f>SUM(M58:M62)</f>
        <v>0</v>
      </c>
      <c r="N64" s="422">
        <f t="shared" ref="N64:U64" si="56">SUM(N58:N62)</f>
        <v>0</v>
      </c>
      <c r="O64" s="422">
        <f t="shared" si="56"/>
        <v>0</v>
      </c>
      <c r="P64" s="422">
        <f t="shared" si="56"/>
        <v>0</v>
      </c>
      <c r="Q64" s="422">
        <f t="shared" si="56"/>
        <v>0</v>
      </c>
      <c r="R64" s="422">
        <f t="shared" si="56"/>
        <v>0</v>
      </c>
      <c r="S64" s="422">
        <f t="shared" si="56"/>
        <v>0</v>
      </c>
      <c r="T64" s="422">
        <f t="shared" si="56"/>
        <v>0</v>
      </c>
      <c r="U64" s="422">
        <f t="shared" si="56"/>
        <v>0</v>
      </c>
      <c r="V64" s="443">
        <f t="shared" si="4"/>
        <v>0</v>
      </c>
    </row>
    <row r="65" spans="1:22" ht="20.100000000000001" customHeight="1" x14ac:dyDescent="0.2">
      <c r="A65" s="1085" t="s">
        <v>126</v>
      </c>
      <c r="B65" s="1087"/>
      <c r="C65" s="23"/>
      <c r="D65" s="23"/>
      <c r="E65" s="23"/>
      <c r="F65" s="23"/>
      <c r="G65" s="24"/>
      <c r="H65" s="23"/>
      <c r="I65" s="23"/>
      <c r="J65" s="24"/>
      <c r="K65" s="23"/>
      <c r="L65" s="446"/>
      <c r="M65" s="23"/>
      <c r="N65" s="23"/>
      <c r="O65" s="23"/>
      <c r="P65" s="23"/>
      <c r="Q65" s="24"/>
      <c r="R65" s="23"/>
      <c r="S65" s="23"/>
      <c r="T65" s="24"/>
      <c r="U65" s="23"/>
      <c r="V65" s="442"/>
    </row>
    <row r="66" spans="1:22" ht="20.100000000000001" customHeight="1" x14ac:dyDescent="0.2">
      <c r="A66" s="198">
        <v>1</v>
      </c>
      <c r="B66" s="200"/>
      <c r="C66" s="22"/>
      <c r="D66" s="22"/>
      <c r="E66" s="22"/>
      <c r="F66" s="428"/>
      <c r="G66" s="427">
        <f>C66+E66+F66+D66</f>
        <v>0</v>
      </c>
      <c r="H66" s="431"/>
      <c r="I66" s="428"/>
      <c r="J66" s="427">
        <f>H66+I66</f>
        <v>0</v>
      </c>
      <c r="K66" s="427">
        <f>G66+J66</f>
        <v>0</v>
      </c>
      <c r="L66" s="446"/>
      <c r="M66" s="211"/>
      <c r="N66" s="22"/>
      <c r="O66" s="22"/>
      <c r="P66" s="428"/>
      <c r="Q66" s="427">
        <f>M66+O66+P66+N66</f>
        <v>0</v>
      </c>
      <c r="R66" s="431"/>
      <c r="S66" s="428"/>
      <c r="T66" s="427">
        <f>R66+S66</f>
        <v>0</v>
      </c>
      <c r="U66" s="427">
        <f>Q66+T66</f>
        <v>0</v>
      </c>
      <c r="V66" s="443">
        <f t="shared" si="4"/>
        <v>0</v>
      </c>
    </row>
    <row r="67" spans="1:22" ht="20.100000000000001" customHeight="1" x14ac:dyDescent="0.2">
      <c r="A67" s="199">
        <v>2</v>
      </c>
      <c r="B67" s="201"/>
      <c r="C67" s="196"/>
      <c r="D67" s="196"/>
      <c r="E67" s="196"/>
      <c r="F67" s="429"/>
      <c r="G67" s="427">
        <f t="shared" ref="G67:G71" si="57">C67+E67+F67+D67</f>
        <v>0</v>
      </c>
      <c r="H67" s="432"/>
      <c r="I67" s="429"/>
      <c r="J67" s="427">
        <f>H67+I67</f>
        <v>0</v>
      </c>
      <c r="K67" s="427">
        <f t="shared" ref="K67:K71" si="58">G67+J67</f>
        <v>0</v>
      </c>
      <c r="L67" s="446"/>
      <c r="M67" s="214"/>
      <c r="N67" s="196"/>
      <c r="O67" s="196"/>
      <c r="P67" s="429"/>
      <c r="Q67" s="427">
        <f t="shared" ref="Q67:Q71" si="59">M67+O67+P67+N67</f>
        <v>0</v>
      </c>
      <c r="R67" s="432"/>
      <c r="S67" s="429"/>
      <c r="T67" s="427">
        <f>R67+S67</f>
        <v>0</v>
      </c>
      <c r="U67" s="427">
        <f t="shared" ref="U67:U71" si="60">Q67+T67</f>
        <v>0</v>
      </c>
      <c r="V67" s="443">
        <f t="shared" si="4"/>
        <v>0</v>
      </c>
    </row>
    <row r="68" spans="1:22" ht="20.100000000000001" customHeight="1" x14ac:dyDescent="0.2">
      <c r="A68" s="199">
        <v>3</v>
      </c>
      <c r="B68" s="201"/>
      <c r="C68" s="196"/>
      <c r="D68" s="196"/>
      <c r="E68" s="196"/>
      <c r="F68" s="429"/>
      <c r="G68" s="427">
        <f t="shared" si="57"/>
        <v>0</v>
      </c>
      <c r="H68" s="432"/>
      <c r="I68" s="429"/>
      <c r="J68" s="427">
        <f t="shared" ref="J68:J71" si="61">H68+I68</f>
        <v>0</v>
      </c>
      <c r="K68" s="427">
        <f t="shared" si="58"/>
        <v>0</v>
      </c>
      <c r="L68" s="446"/>
      <c r="M68" s="214"/>
      <c r="N68" s="196"/>
      <c r="O68" s="196"/>
      <c r="P68" s="429"/>
      <c r="Q68" s="427">
        <f t="shared" si="59"/>
        <v>0</v>
      </c>
      <c r="R68" s="432"/>
      <c r="S68" s="429"/>
      <c r="T68" s="427">
        <f t="shared" ref="T68:T71" si="62">R68+S68</f>
        <v>0</v>
      </c>
      <c r="U68" s="427">
        <f t="shared" si="60"/>
        <v>0</v>
      </c>
      <c r="V68" s="443">
        <f t="shared" si="4"/>
        <v>0</v>
      </c>
    </row>
    <row r="69" spans="1:22" ht="20.100000000000001" customHeight="1" x14ac:dyDescent="0.2">
      <c r="A69" s="199">
        <v>4</v>
      </c>
      <c r="B69" s="201"/>
      <c r="C69" s="196"/>
      <c r="D69" s="196"/>
      <c r="E69" s="196"/>
      <c r="F69" s="429"/>
      <c r="G69" s="427">
        <f t="shared" si="57"/>
        <v>0</v>
      </c>
      <c r="H69" s="432"/>
      <c r="I69" s="429"/>
      <c r="J69" s="427">
        <f t="shared" si="61"/>
        <v>0</v>
      </c>
      <c r="K69" s="427">
        <f t="shared" si="58"/>
        <v>0</v>
      </c>
      <c r="L69" s="446"/>
      <c r="M69" s="214"/>
      <c r="N69" s="196"/>
      <c r="O69" s="196"/>
      <c r="P69" s="429"/>
      <c r="Q69" s="427">
        <f t="shared" si="59"/>
        <v>0</v>
      </c>
      <c r="R69" s="432"/>
      <c r="S69" s="429"/>
      <c r="T69" s="427">
        <f t="shared" si="62"/>
        <v>0</v>
      </c>
      <c r="U69" s="427">
        <f t="shared" si="60"/>
        <v>0</v>
      </c>
      <c r="V69" s="443">
        <f t="shared" si="4"/>
        <v>0</v>
      </c>
    </row>
    <row r="70" spans="1:22" ht="20.100000000000001" customHeight="1" x14ac:dyDescent="0.2">
      <c r="A70" s="199">
        <v>5</v>
      </c>
      <c r="B70" s="201"/>
      <c r="C70" s="196"/>
      <c r="D70" s="196"/>
      <c r="E70" s="196"/>
      <c r="F70" s="429"/>
      <c r="G70" s="427">
        <f t="shared" si="57"/>
        <v>0</v>
      </c>
      <c r="H70" s="432"/>
      <c r="I70" s="429"/>
      <c r="J70" s="427">
        <f t="shared" si="61"/>
        <v>0</v>
      </c>
      <c r="K70" s="427">
        <f t="shared" si="58"/>
        <v>0</v>
      </c>
      <c r="L70" s="446"/>
      <c r="M70" s="214"/>
      <c r="N70" s="196"/>
      <c r="O70" s="196"/>
      <c r="P70" s="429"/>
      <c r="Q70" s="427">
        <f t="shared" si="59"/>
        <v>0</v>
      </c>
      <c r="R70" s="432"/>
      <c r="S70" s="429"/>
      <c r="T70" s="427">
        <f t="shared" si="62"/>
        <v>0</v>
      </c>
      <c r="U70" s="427">
        <f t="shared" si="60"/>
        <v>0</v>
      </c>
      <c r="V70" s="443">
        <f t="shared" si="4"/>
        <v>0</v>
      </c>
    </row>
    <row r="71" spans="1:22" ht="20.100000000000001" customHeight="1" x14ac:dyDescent="0.2">
      <c r="A71" s="423">
        <v>6</v>
      </c>
      <c r="B71" s="424"/>
      <c r="C71" s="290"/>
      <c r="D71" s="290"/>
      <c r="E71" s="290"/>
      <c r="F71" s="430"/>
      <c r="G71" s="427">
        <f t="shared" si="57"/>
        <v>0</v>
      </c>
      <c r="H71" s="433"/>
      <c r="I71" s="430"/>
      <c r="J71" s="427">
        <f t="shared" si="61"/>
        <v>0</v>
      </c>
      <c r="K71" s="427">
        <f t="shared" si="58"/>
        <v>0</v>
      </c>
      <c r="L71" s="446"/>
      <c r="M71" s="289"/>
      <c r="N71" s="290"/>
      <c r="O71" s="290"/>
      <c r="P71" s="430"/>
      <c r="Q71" s="427">
        <f t="shared" si="59"/>
        <v>0</v>
      </c>
      <c r="R71" s="433"/>
      <c r="S71" s="430"/>
      <c r="T71" s="427">
        <f t="shared" si="62"/>
        <v>0</v>
      </c>
      <c r="U71" s="427">
        <f t="shared" si="60"/>
        <v>0</v>
      </c>
      <c r="V71" s="443">
        <f t="shared" si="4"/>
        <v>0</v>
      </c>
    </row>
    <row r="72" spans="1:22" ht="20.100000000000001" customHeight="1" x14ac:dyDescent="0.2">
      <c r="A72" s="1143" t="s">
        <v>726</v>
      </c>
      <c r="B72" s="1144"/>
      <c r="C72" s="422">
        <f>SUM(C66:C70)</f>
        <v>0</v>
      </c>
      <c r="D72" s="422">
        <f t="shared" ref="D72:K72" si="63">SUM(D66:D70)</f>
        <v>0</v>
      </c>
      <c r="E72" s="422">
        <f t="shared" si="63"/>
        <v>0</v>
      </c>
      <c r="F72" s="422">
        <f t="shared" si="63"/>
        <v>0</v>
      </c>
      <c r="G72" s="422">
        <f t="shared" si="63"/>
        <v>0</v>
      </c>
      <c r="H72" s="422">
        <f t="shared" si="63"/>
        <v>0</v>
      </c>
      <c r="I72" s="422">
        <f t="shared" si="63"/>
        <v>0</v>
      </c>
      <c r="J72" s="422">
        <f t="shared" si="63"/>
        <v>0</v>
      </c>
      <c r="K72" s="422">
        <f t="shared" si="63"/>
        <v>0</v>
      </c>
      <c r="L72" s="446"/>
      <c r="M72" s="422">
        <f>SUM(M66:M70)</f>
        <v>0</v>
      </c>
      <c r="N72" s="422">
        <f t="shared" ref="N72:U72" si="64">SUM(N66:N70)</f>
        <v>0</v>
      </c>
      <c r="O72" s="422">
        <f t="shared" si="64"/>
        <v>0</v>
      </c>
      <c r="P72" s="422">
        <f t="shared" si="64"/>
        <v>0</v>
      </c>
      <c r="Q72" s="422">
        <f t="shared" si="64"/>
        <v>0</v>
      </c>
      <c r="R72" s="422">
        <f t="shared" si="64"/>
        <v>0</v>
      </c>
      <c r="S72" s="422">
        <f t="shared" si="64"/>
        <v>0</v>
      </c>
      <c r="T72" s="422">
        <f t="shared" si="64"/>
        <v>0</v>
      </c>
      <c r="U72" s="422">
        <f t="shared" si="64"/>
        <v>0</v>
      </c>
      <c r="V72" s="443">
        <f t="shared" ref="V72:V80" si="65">U72+K72</f>
        <v>0</v>
      </c>
    </row>
    <row r="73" spans="1:22" ht="20.100000000000001" customHeight="1" x14ac:dyDescent="0.2">
      <c r="A73" s="1085" t="s">
        <v>127</v>
      </c>
      <c r="B73" s="1087"/>
      <c r="C73" s="23"/>
      <c r="D73" s="23"/>
      <c r="E73" s="23"/>
      <c r="F73" s="23"/>
      <c r="G73" s="24"/>
      <c r="H73" s="23"/>
      <c r="I73" s="23"/>
      <c r="J73" s="24"/>
      <c r="K73" s="23"/>
      <c r="L73" s="446"/>
      <c r="M73" s="23"/>
      <c r="N73" s="23"/>
      <c r="O73" s="23"/>
      <c r="P73" s="23"/>
      <c r="Q73" s="24"/>
      <c r="R73" s="23"/>
      <c r="S73" s="23"/>
      <c r="T73" s="24"/>
      <c r="U73" s="23"/>
      <c r="V73" s="442"/>
    </row>
    <row r="74" spans="1:22" ht="20.100000000000001" customHeight="1" x14ac:dyDescent="0.2">
      <c r="A74" s="198">
        <v>1</v>
      </c>
      <c r="B74" s="200"/>
      <c r="C74" s="22"/>
      <c r="D74" s="22"/>
      <c r="E74" s="22"/>
      <c r="F74" s="428"/>
      <c r="G74" s="427">
        <f>C74+E74+F74+D74</f>
        <v>0</v>
      </c>
      <c r="H74" s="431"/>
      <c r="I74" s="428"/>
      <c r="J74" s="427">
        <f>H74+I74</f>
        <v>0</v>
      </c>
      <c r="K74" s="427">
        <f>G74+J74</f>
        <v>0</v>
      </c>
      <c r="L74" s="446"/>
      <c r="M74" s="211"/>
      <c r="N74" s="22"/>
      <c r="O74" s="22"/>
      <c r="P74" s="428"/>
      <c r="Q74" s="427">
        <f>M74+O74+P74+N74</f>
        <v>0</v>
      </c>
      <c r="R74" s="431"/>
      <c r="S74" s="428"/>
      <c r="T74" s="427">
        <f>R74+S74</f>
        <v>0</v>
      </c>
      <c r="U74" s="427">
        <f>Q74+T74</f>
        <v>0</v>
      </c>
      <c r="V74" s="443">
        <f t="shared" si="65"/>
        <v>0</v>
      </c>
    </row>
    <row r="75" spans="1:22" ht="20.100000000000001" customHeight="1" x14ac:dyDescent="0.2">
      <c r="A75" s="199">
        <v>2</v>
      </c>
      <c r="B75" s="201"/>
      <c r="C75" s="196"/>
      <c r="D75" s="196"/>
      <c r="E75" s="196"/>
      <c r="F75" s="429"/>
      <c r="G75" s="427">
        <f t="shared" ref="G75:G79" si="66">C75+E75+F75+D75</f>
        <v>0</v>
      </c>
      <c r="H75" s="432"/>
      <c r="I75" s="429"/>
      <c r="J75" s="427">
        <f>H75+I75</f>
        <v>0</v>
      </c>
      <c r="K75" s="427">
        <f t="shared" ref="K75:K79" si="67">G75+J75</f>
        <v>0</v>
      </c>
      <c r="L75" s="446"/>
      <c r="M75" s="214"/>
      <c r="N75" s="196"/>
      <c r="O75" s="196"/>
      <c r="P75" s="429"/>
      <c r="Q75" s="427">
        <f t="shared" ref="Q75:Q79" si="68">M75+O75+P75+N75</f>
        <v>0</v>
      </c>
      <c r="R75" s="432"/>
      <c r="S75" s="429"/>
      <c r="T75" s="427">
        <f>R75+S75</f>
        <v>0</v>
      </c>
      <c r="U75" s="427">
        <f t="shared" ref="U75:U79" si="69">Q75+T75</f>
        <v>0</v>
      </c>
      <c r="V75" s="443">
        <f t="shared" si="65"/>
        <v>0</v>
      </c>
    </row>
    <row r="76" spans="1:22" ht="20.100000000000001" customHeight="1" x14ac:dyDescent="0.2">
      <c r="A76" s="199">
        <v>3</v>
      </c>
      <c r="B76" s="201"/>
      <c r="C76" s="196"/>
      <c r="D76" s="196"/>
      <c r="E76" s="196"/>
      <c r="F76" s="429"/>
      <c r="G76" s="427">
        <f t="shared" si="66"/>
        <v>0</v>
      </c>
      <c r="H76" s="432"/>
      <c r="I76" s="429"/>
      <c r="J76" s="427">
        <f t="shared" ref="J76:J79" si="70">H76+I76</f>
        <v>0</v>
      </c>
      <c r="K76" s="427">
        <f t="shared" si="67"/>
        <v>0</v>
      </c>
      <c r="L76" s="446"/>
      <c r="M76" s="214"/>
      <c r="N76" s="196"/>
      <c r="O76" s="196"/>
      <c r="P76" s="429"/>
      <c r="Q76" s="427">
        <f t="shared" si="68"/>
        <v>0</v>
      </c>
      <c r="R76" s="432"/>
      <c r="S76" s="429"/>
      <c r="T76" s="427">
        <f t="shared" ref="T76:T79" si="71">R76+S76</f>
        <v>0</v>
      </c>
      <c r="U76" s="427">
        <f t="shared" si="69"/>
        <v>0</v>
      </c>
      <c r="V76" s="443">
        <f t="shared" si="65"/>
        <v>0</v>
      </c>
    </row>
    <row r="77" spans="1:22" ht="20.100000000000001" customHeight="1" x14ac:dyDescent="0.2">
      <c r="A77" s="199">
        <v>4</v>
      </c>
      <c r="B77" s="201"/>
      <c r="C77" s="196"/>
      <c r="D77" s="196"/>
      <c r="E77" s="196"/>
      <c r="F77" s="429"/>
      <c r="G77" s="427">
        <f t="shared" si="66"/>
        <v>0</v>
      </c>
      <c r="H77" s="432"/>
      <c r="I77" s="429"/>
      <c r="J77" s="427">
        <f t="shared" si="70"/>
        <v>0</v>
      </c>
      <c r="K77" s="427">
        <f t="shared" si="67"/>
        <v>0</v>
      </c>
      <c r="L77" s="446"/>
      <c r="M77" s="214"/>
      <c r="N77" s="196"/>
      <c r="O77" s="196"/>
      <c r="P77" s="429"/>
      <c r="Q77" s="427">
        <f t="shared" si="68"/>
        <v>0</v>
      </c>
      <c r="R77" s="432"/>
      <c r="S77" s="429"/>
      <c r="T77" s="427">
        <f t="shared" si="71"/>
        <v>0</v>
      </c>
      <c r="U77" s="427">
        <f t="shared" si="69"/>
        <v>0</v>
      </c>
      <c r="V77" s="443">
        <f t="shared" si="65"/>
        <v>0</v>
      </c>
    </row>
    <row r="78" spans="1:22" ht="20.100000000000001" customHeight="1" x14ac:dyDescent="0.2">
      <c r="A78" s="199">
        <v>5</v>
      </c>
      <c r="B78" s="201"/>
      <c r="C78" s="196"/>
      <c r="D78" s="196"/>
      <c r="E78" s="196"/>
      <c r="F78" s="429"/>
      <c r="G78" s="427">
        <f t="shared" si="66"/>
        <v>0</v>
      </c>
      <c r="H78" s="432"/>
      <c r="I78" s="429"/>
      <c r="J78" s="427">
        <f t="shared" si="70"/>
        <v>0</v>
      </c>
      <c r="K78" s="427">
        <f t="shared" si="67"/>
        <v>0</v>
      </c>
      <c r="L78" s="446"/>
      <c r="M78" s="214"/>
      <c r="N78" s="196"/>
      <c r="O78" s="196"/>
      <c r="P78" s="429"/>
      <c r="Q78" s="427">
        <f t="shared" si="68"/>
        <v>0</v>
      </c>
      <c r="R78" s="432"/>
      <c r="S78" s="429"/>
      <c r="T78" s="427">
        <f t="shared" si="71"/>
        <v>0</v>
      </c>
      <c r="U78" s="427">
        <f t="shared" si="69"/>
        <v>0</v>
      </c>
      <c r="V78" s="443">
        <f t="shared" si="65"/>
        <v>0</v>
      </c>
    </row>
    <row r="79" spans="1:22" ht="20.100000000000001" customHeight="1" x14ac:dyDescent="0.2">
      <c r="A79" s="423">
        <v>6</v>
      </c>
      <c r="B79" s="424"/>
      <c r="C79" s="290"/>
      <c r="D79" s="290"/>
      <c r="E79" s="290"/>
      <c r="F79" s="430"/>
      <c r="G79" s="427">
        <f t="shared" si="66"/>
        <v>0</v>
      </c>
      <c r="H79" s="433"/>
      <c r="I79" s="430"/>
      <c r="J79" s="427">
        <f t="shared" si="70"/>
        <v>0</v>
      </c>
      <c r="K79" s="427">
        <f t="shared" si="67"/>
        <v>0</v>
      </c>
      <c r="L79" s="446"/>
      <c r="M79" s="289"/>
      <c r="N79" s="290"/>
      <c r="O79" s="290"/>
      <c r="P79" s="430"/>
      <c r="Q79" s="427">
        <f t="shared" si="68"/>
        <v>0</v>
      </c>
      <c r="R79" s="433"/>
      <c r="S79" s="430"/>
      <c r="T79" s="427">
        <f t="shared" si="71"/>
        <v>0</v>
      </c>
      <c r="U79" s="427">
        <f t="shared" si="69"/>
        <v>0</v>
      </c>
      <c r="V79" s="443">
        <f t="shared" si="65"/>
        <v>0</v>
      </c>
    </row>
    <row r="80" spans="1:22" ht="20.100000000000001" customHeight="1" x14ac:dyDescent="0.2">
      <c r="A80" s="1143" t="s">
        <v>726</v>
      </c>
      <c r="B80" s="1144"/>
      <c r="C80" s="422">
        <f>SUM(C74:C78)</f>
        <v>0</v>
      </c>
      <c r="D80" s="422">
        <f t="shared" ref="D80:K80" si="72">SUM(D74:D78)</f>
        <v>0</v>
      </c>
      <c r="E80" s="422">
        <f t="shared" si="72"/>
        <v>0</v>
      </c>
      <c r="F80" s="422">
        <f t="shared" si="72"/>
        <v>0</v>
      </c>
      <c r="G80" s="422">
        <f t="shared" si="72"/>
        <v>0</v>
      </c>
      <c r="H80" s="422">
        <f t="shared" si="72"/>
        <v>0</v>
      </c>
      <c r="I80" s="422">
        <f t="shared" si="72"/>
        <v>0</v>
      </c>
      <c r="J80" s="422">
        <f t="shared" si="72"/>
        <v>0</v>
      </c>
      <c r="K80" s="422">
        <f t="shared" si="72"/>
        <v>0</v>
      </c>
      <c r="L80" s="446"/>
      <c r="M80" s="422">
        <f>SUM(M74:M78)</f>
        <v>0</v>
      </c>
      <c r="N80" s="422">
        <f t="shared" ref="N80:U80" si="73">SUM(N74:N78)</f>
        <v>0</v>
      </c>
      <c r="O80" s="422">
        <f t="shared" si="73"/>
        <v>0</v>
      </c>
      <c r="P80" s="422">
        <f t="shared" si="73"/>
        <v>0</v>
      </c>
      <c r="Q80" s="422">
        <f t="shared" si="73"/>
        <v>0</v>
      </c>
      <c r="R80" s="422">
        <f t="shared" si="73"/>
        <v>0</v>
      </c>
      <c r="S80" s="422">
        <f t="shared" si="73"/>
        <v>0</v>
      </c>
      <c r="T80" s="422">
        <f t="shared" si="73"/>
        <v>0</v>
      </c>
      <c r="U80" s="422">
        <f t="shared" si="73"/>
        <v>0</v>
      </c>
      <c r="V80" s="443">
        <f t="shared" si="65"/>
        <v>0</v>
      </c>
    </row>
    <row r="81" spans="1:22" ht="20.100000000000001" customHeight="1" x14ac:dyDescent="0.2">
      <c r="A81" s="1085" t="s">
        <v>326</v>
      </c>
      <c r="B81" s="1087"/>
      <c r="C81" s="23"/>
      <c r="D81" s="23"/>
      <c r="E81" s="23"/>
      <c r="F81" s="23"/>
      <c r="G81" s="24"/>
      <c r="H81" s="23"/>
      <c r="I81" s="23"/>
      <c r="J81" s="24"/>
      <c r="K81" s="23"/>
      <c r="L81" s="446"/>
      <c r="M81" s="23"/>
      <c r="N81" s="23"/>
      <c r="O81" s="23"/>
      <c r="P81" s="23"/>
      <c r="Q81" s="24"/>
      <c r="R81" s="23"/>
      <c r="S81" s="23"/>
      <c r="T81" s="24"/>
      <c r="U81" s="23"/>
      <c r="V81" s="442"/>
    </row>
    <row r="82" spans="1:22" ht="20.100000000000001" customHeight="1" x14ac:dyDescent="0.2">
      <c r="A82" s="198">
        <v>1</v>
      </c>
      <c r="B82" s="200"/>
      <c r="C82" s="22"/>
      <c r="D82" s="22"/>
      <c r="E82" s="22"/>
      <c r="F82" s="428"/>
      <c r="G82" s="427">
        <f>C82+E82+F82+D82</f>
        <v>0</v>
      </c>
      <c r="H82" s="431"/>
      <c r="I82" s="428"/>
      <c r="J82" s="427">
        <f>H82+I82</f>
        <v>0</v>
      </c>
      <c r="K82" s="427">
        <f>G82+J82</f>
        <v>0</v>
      </c>
      <c r="L82" s="446"/>
      <c r="M82" s="211"/>
      <c r="N82" s="22"/>
      <c r="O82" s="22"/>
      <c r="P82" s="428"/>
      <c r="Q82" s="427">
        <f>M82+O82+P82+N82</f>
        <v>0</v>
      </c>
      <c r="R82" s="431"/>
      <c r="S82" s="428"/>
      <c r="T82" s="427">
        <f>R82+S82</f>
        <v>0</v>
      </c>
      <c r="U82" s="427">
        <f>Q82+T82</f>
        <v>0</v>
      </c>
      <c r="V82" s="443">
        <f t="shared" ref="V82:V88" si="74">U82+K82</f>
        <v>0</v>
      </c>
    </row>
    <row r="83" spans="1:22" ht="20.100000000000001" customHeight="1" x14ac:dyDescent="0.2">
      <c r="A83" s="199">
        <v>2</v>
      </c>
      <c r="B83" s="201"/>
      <c r="C83" s="196"/>
      <c r="D83" s="196"/>
      <c r="E83" s="196"/>
      <c r="F83" s="429"/>
      <c r="G83" s="427">
        <f t="shared" ref="G83:G87" si="75">C83+E83+F83+D83</f>
        <v>0</v>
      </c>
      <c r="H83" s="432"/>
      <c r="I83" s="429"/>
      <c r="J83" s="427">
        <f>H83+I83</f>
        <v>0</v>
      </c>
      <c r="K83" s="427">
        <f t="shared" ref="K83:K87" si="76">G83+J83</f>
        <v>0</v>
      </c>
      <c r="L83" s="446"/>
      <c r="M83" s="214"/>
      <c r="N83" s="196"/>
      <c r="O83" s="196"/>
      <c r="P83" s="429"/>
      <c r="Q83" s="427">
        <f t="shared" ref="Q83:Q87" si="77">M83+O83+P83+N83</f>
        <v>0</v>
      </c>
      <c r="R83" s="432"/>
      <c r="S83" s="429"/>
      <c r="T83" s="427">
        <f>R83+S83</f>
        <v>0</v>
      </c>
      <c r="U83" s="427">
        <f t="shared" ref="U83:U87" si="78">Q83+T83</f>
        <v>0</v>
      </c>
      <c r="V83" s="443">
        <f t="shared" si="74"/>
        <v>0</v>
      </c>
    </row>
    <row r="84" spans="1:22" ht="20.100000000000001" customHeight="1" x14ac:dyDescent="0.2">
      <c r="A84" s="199">
        <v>3</v>
      </c>
      <c r="B84" s="201"/>
      <c r="C84" s="196"/>
      <c r="D84" s="196"/>
      <c r="E84" s="196"/>
      <c r="F84" s="429"/>
      <c r="G84" s="427">
        <f t="shared" si="75"/>
        <v>0</v>
      </c>
      <c r="H84" s="432"/>
      <c r="I84" s="429"/>
      <c r="J84" s="427">
        <f t="shared" ref="J84:J87" si="79">H84+I84</f>
        <v>0</v>
      </c>
      <c r="K84" s="427">
        <f t="shared" si="76"/>
        <v>0</v>
      </c>
      <c r="L84" s="446"/>
      <c r="M84" s="214"/>
      <c r="N84" s="196"/>
      <c r="O84" s="196"/>
      <c r="P84" s="429"/>
      <c r="Q84" s="427">
        <f t="shared" si="77"/>
        <v>0</v>
      </c>
      <c r="R84" s="432"/>
      <c r="S84" s="429"/>
      <c r="T84" s="427">
        <f t="shared" ref="T84:T87" si="80">R84+S84</f>
        <v>0</v>
      </c>
      <c r="U84" s="427">
        <f t="shared" si="78"/>
        <v>0</v>
      </c>
      <c r="V84" s="443">
        <f t="shared" si="74"/>
        <v>0</v>
      </c>
    </row>
    <row r="85" spans="1:22" ht="20.100000000000001" customHeight="1" x14ac:dyDescent="0.2">
      <c r="A85" s="199">
        <v>4</v>
      </c>
      <c r="B85" s="201"/>
      <c r="C85" s="196"/>
      <c r="D85" s="196"/>
      <c r="E85" s="196"/>
      <c r="F85" s="429"/>
      <c r="G85" s="427">
        <f t="shared" si="75"/>
        <v>0</v>
      </c>
      <c r="H85" s="432"/>
      <c r="I85" s="429"/>
      <c r="J85" s="427">
        <f t="shared" si="79"/>
        <v>0</v>
      </c>
      <c r="K85" s="427">
        <f t="shared" si="76"/>
        <v>0</v>
      </c>
      <c r="L85" s="446"/>
      <c r="M85" s="214"/>
      <c r="N85" s="196"/>
      <c r="O85" s="196"/>
      <c r="P85" s="429"/>
      <c r="Q85" s="427">
        <f t="shared" si="77"/>
        <v>0</v>
      </c>
      <c r="R85" s="432"/>
      <c r="S85" s="429"/>
      <c r="T85" s="427">
        <f t="shared" si="80"/>
        <v>0</v>
      </c>
      <c r="U85" s="427">
        <f t="shared" si="78"/>
        <v>0</v>
      </c>
      <c r="V85" s="443">
        <f t="shared" si="74"/>
        <v>0</v>
      </c>
    </row>
    <row r="86" spans="1:22" ht="20.100000000000001" customHeight="1" x14ac:dyDescent="0.2">
      <c r="A86" s="199">
        <v>5</v>
      </c>
      <c r="B86" s="201"/>
      <c r="C86" s="196"/>
      <c r="D86" s="196"/>
      <c r="E86" s="196"/>
      <c r="F86" s="429"/>
      <c r="G86" s="427">
        <f t="shared" si="75"/>
        <v>0</v>
      </c>
      <c r="H86" s="432"/>
      <c r="I86" s="429"/>
      <c r="J86" s="427">
        <f t="shared" si="79"/>
        <v>0</v>
      </c>
      <c r="K86" s="427">
        <f t="shared" si="76"/>
        <v>0</v>
      </c>
      <c r="L86" s="446"/>
      <c r="M86" s="214"/>
      <c r="N86" s="196"/>
      <c r="O86" s="196"/>
      <c r="P86" s="429"/>
      <c r="Q86" s="427">
        <f t="shared" si="77"/>
        <v>0</v>
      </c>
      <c r="R86" s="432"/>
      <c r="S86" s="429"/>
      <c r="T86" s="427">
        <f t="shared" si="80"/>
        <v>0</v>
      </c>
      <c r="U86" s="427">
        <f t="shared" si="78"/>
        <v>0</v>
      </c>
      <c r="V86" s="443">
        <f t="shared" si="74"/>
        <v>0</v>
      </c>
    </row>
    <row r="87" spans="1:22" ht="20.100000000000001" customHeight="1" x14ac:dyDescent="0.2">
      <c r="A87" s="423">
        <v>6</v>
      </c>
      <c r="B87" s="424"/>
      <c r="C87" s="290"/>
      <c r="D87" s="290"/>
      <c r="E87" s="290"/>
      <c r="F87" s="430"/>
      <c r="G87" s="427">
        <f t="shared" si="75"/>
        <v>0</v>
      </c>
      <c r="H87" s="433"/>
      <c r="I87" s="430"/>
      <c r="J87" s="427">
        <f t="shared" si="79"/>
        <v>0</v>
      </c>
      <c r="K87" s="427">
        <f t="shared" si="76"/>
        <v>0</v>
      </c>
      <c r="L87" s="446"/>
      <c r="M87" s="289"/>
      <c r="N87" s="290"/>
      <c r="O87" s="290"/>
      <c r="P87" s="430"/>
      <c r="Q87" s="427">
        <f t="shared" si="77"/>
        <v>0</v>
      </c>
      <c r="R87" s="433"/>
      <c r="S87" s="430"/>
      <c r="T87" s="427">
        <f t="shared" si="80"/>
        <v>0</v>
      </c>
      <c r="U87" s="427">
        <f t="shared" si="78"/>
        <v>0</v>
      </c>
      <c r="V87" s="443">
        <f t="shared" si="74"/>
        <v>0</v>
      </c>
    </row>
    <row r="88" spans="1:22" ht="20.100000000000001" customHeight="1" x14ac:dyDescent="0.2">
      <c r="A88" s="1143" t="s">
        <v>726</v>
      </c>
      <c r="B88" s="1144"/>
      <c r="C88" s="422">
        <f>SUM(C82:C86)</f>
        <v>0</v>
      </c>
      <c r="D88" s="422">
        <f t="shared" ref="D88:K88" si="81">SUM(D82:D86)</f>
        <v>0</v>
      </c>
      <c r="E88" s="422">
        <f t="shared" si="81"/>
        <v>0</v>
      </c>
      <c r="F88" s="422">
        <f t="shared" si="81"/>
        <v>0</v>
      </c>
      <c r="G88" s="422">
        <f t="shared" si="81"/>
        <v>0</v>
      </c>
      <c r="H88" s="422">
        <f t="shared" si="81"/>
        <v>0</v>
      </c>
      <c r="I88" s="422">
        <f t="shared" si="81"/>
        <v>0</v>
      </c>
      <c r="J88" s="422">
        <f t="shared" si="81"/>
        <v>0</v>
      </c>
      <c r="K88" s="422">
        <f t="shared" si="81"/>
        <v>0</v>
      </c>
      <c r="L88" s="446"/>
      <c r="M88" s="422">
        <f>SUM(M82:M86)</f>
        <v>0</v>
      </c>
      <c r="N88" s="422">
        <f t="shared" ref="N88:U88" si="82">SUM(N82:N86)</f>
        <v>0</v>
      </c>
      <c r="O88" s="422">
        <f t="shared" si="82"/>
        <v>0</v>
      </c>
      <c r="P88" s="422">
        <f t="shared" si="82"/>
        <v>0</v>
      </c>
      <c r="Q88" s="422">
        <f t="shared" si="82"/>
        <v>0</v>
      </c>
      <c r="R88" s="422">
        <f t="shared" si="82"/>
        <v>0</v>
      </c>
      <c r="S88" s="422">
        <f t="shared" si="82"/>
        <v>0</v>
      </c>
      <c r="T88" s="422">
        <f t="shared" si="82"/>
        <v>0</v>
      </c>
      <c r="U88" s="422">
        <f t="shared" si="82"/>
        <v>0</v>
      </c>
      <c r="V88" s="443">
        <f t="shared" si="74"/>
        <v>0</v>
      </c>
    </row>
    <row r="89" spans="1:22" ht="20.100000000000001" customHeight="1" x14ac:dyDescent="0.2">
      <c r="A89" s="1085" t="s">
        <v>925</v>
      </c>
      <c r="B89" s="1087"/>
      <c r="C89" s="23"/>
      <c r="D89" s="23"/>
      <c r="E89" s="23"/>
      <c r="F89" s="23"/>
      <c r="G89" s="24"/>
      <c r="H89" s="23"/>
      <c r="I89" s="23"/>
      <c r="J89" s="24"/>
      <c r="K89" s="23"/>
      <c r="L89" s="446"/>
      <c r="M89" s="23"/>
      <c r="N89" s="23"/>
      <c r="O89" s="23"/>
      <c r="P89" s="23"/>
      <c r="Q89" s="24"/>
      <c r="R89" s="23"/>
      <c r="S89" s="23"/>
      <c r="T89" s="24"/>
      <c r="U89" s="23"/>
      <c r="V89" s="442"/>
    </row>
    <row r="90" spans="1:22" ht="20.100000000000001" customHeight="1" x14ac:dyDescent="0.2">
      <c r="A90" s="198">
        <v>1</v>
      </c>
      <c r="B90" s="200"/>
      <c r="C90" s="22"/>
      <c r="D90" s="22"/>
      <c r="E90" s="22"/>
      <c r="F90" s="428"/>
      <c r="G90" s="427">
        <f>C90+E90+F90+D90</f>
        <v>0</v>
      </c>
      <c r="H90" s="431"/>
      <c r="I90" s="428"/>
      <c r="J90" s="427">
        <f>H90+I90</f>
        <v>0</v>
      </c>
      <c r="K90" s="427">
        <f>G90+J90</f>
        <v>0</v>
      </c>
      <c r="L90" s="446"/>
      <c r="M90" s="211"/>
      <c r="N90" s="22"/>
      <c r="O90" s="22"/>
      <c r="P90" s="428"/>
      <c r="Q90" s="427">
        <f>M90+O90+P90+N90</f>
        <v>0</v>
      </c>
      <c r="R90" s="431"/>
      <c r="S90" s="428"/>
      <c r="T90" s="427">
        <f>R90+S90</f>
        <v>0</v>
      </c>
      <c r="U90" s="427">
        <f>Q90+T90</f>
        <v>0</v>
      </c>
      <c r="V90" s="443">
        <f t="shared" ref="V90:V96" si="83">U90+K90</f>
        <v>0</v>
      </c>
    </row>
    <row r="91" spans="1:22" ht="20.100000000000001" customHeight="1" x14ac:dyDescent="0.2">
      <c r="A91" s="199">
        <v>2</v>
      </c>
      <c r="B91" s="201"/>
      <c r="C91" s="196"/>
      <c r="D91" s="196"/>
      <c r="E91" s="196"/>
      <c r="F91" s="429"/>
      <c r="G91" s="427">
        <f t="shared" ref="G91:G95" si="84">C91+E91+F91+D91</f>
        <v>0</v>
      </c>
      <c r="H91" s="432"/>
      <c r="I91" s="429"/>
      <c r="J91" s="427">
        <f>H91+I91</f>
        <v>0</v>
      </c>
      <c r="K91" s="427">
        <f t="shared" ref="K91:K95" si="85">G91+J91</f>
        <v>0</v>
      </c>
      <c r="L91" s="446"/>
      <c r="M91" s="214"/>
      <c r="N91" s="196"/>
      <c r="O91" s="196"/>
      <c r="P91" s="429"/>
      <c r="Q91" s="427">
        <f t="shared" ref="Q91:Q95" si="86">M91+O91+P91+N91</f>
        <v>0</v>
      </c>
      <c r="R91" s="432"/>
      <c r="S91" s="429"/>
      <c r="T91" s="427">
        <f>R91+S91</f>
        <v>0</v>
      </c>
      <c r="U91" s="427">
        <f t="shared" ref="U91:U95" si="87">Q91+T91</f>
        <v>0</v>
      </c>
      <c r="V91" s="443">
        <f t="shared" si="83"/>
        <v>0</v>
      </c>
    </row>
    <row r="92" spans="1:22" ht="20.100000000000001" customHeight="1" x14ac:dyDescent="0.2">
      <c r="A92" s="199">
        <v>3</v>
      </c>
      <c r="B92" s="201"/>
      <c r="C92" s="196"/>
      <c r="D92" s="196"/>
      <c r="E92" s="196"/>
      <c r="F92" s="429"/>
      <c r="G92" s="427">
        <f t="shared" si="84"/>
        <v>0</v>
      </c>
      <c r="H92" s="432"/>
      <c r="I92" s="429"/>
      <c r="J92" s="427">
        <f t="shared" ref="J92:J95" si="88">H92+I92</f>
        <v>0</v>
      </c>
      <c r="K92" s="427">
        <f t="shared" si="85"/>
        <v>0</v>
      </c>
      <c r="L92" s="446"/>
      <c r="M92" s="214"/>
      <c r="N92" s="196"/>
      <c r="O92" s="196"/>
      <c r="P92" s="429"/>
      <c r="Q92" s="427">
        <f t="shared" si="86"/>
        <v>0</v>
      </c>
      <c r="R92" s="432"/>
      <c r="S92" s="429"/>
      <c r="T92" s="427">
        <f t="shared" ref="T92:T95" si="89">R92+S92</f>
        <v>0</v>
      </c>
      <c r="U92" s="427">
        <f t="shared" si="87"/>
        <v>0</v>
      </c>
      <c r="V92" s="443">
        <f t="shared" si="83"/>
        <v>0</v>
      </c>
    </row>
    <row r="93" spans="1:22" ht="20.100000000000001" customHeight="1" x14ac:dyDescent="0.2">
      <c r="A93" s="199">
        <v>4</v>
      </c>
      <c r="B93" s="201"/>
      <c r="C93" s="196"/>
      <c r="D93" s="196"/>
      <c r="E93" s="196"/>
      <c r="F93" s="429"/>
      <c r="G93" s="427">
        <f t="shared" si="84"/>
        <v>0</v>
      </c>
      <c r="H93" s="432"/>
      <c r="I93" s="429"/>
      <c r="J93" s="427">
        <f t="shared" si="88"/>
        <v>0</v>
      </c>
      <c r="K93" s="427">
        <f t="shared" si="85"/>
        <v>0</v>
      </c>
      <c r="L93" s="446"/>
      <c r="M93" s="214"/>
      <c r="N93" s="196"/>
      <c r="O93" s="196"/>
      <c r="P93" s="429"/>
      <c r="Q93" s="427">
        <f t="shared" si="86"/>
        <v>0</v>
      </c>
      <c r="R93" s="432"/>
      <c r="S93" s="429"/>
      <c r="T93" s="427">
        <f t="shared" si="89"/>
        <v>0</v>
      </c>
      <c r="U93" s="427">
        <f t="shared" si="87"/>
        <v>0</v>
      </c>
      <c r="V93" s="443">
        <f t="shared" si="83"/>
        <v>0</v>
      </c>
    </row>
    <row r="94" spans="1:22" ht="20.100000000000001" customHeight="1" x14ac:dyDescent="0.2">
      <c r="A94" s="199">
        <v>5</v>
      </c>
      <c r="B94" s="201"/>
      <c r="C94" s="196"/>
      <c r="D94" s="196"/>
      <c r="E94" s="196"/>
      <c r="F94" s="429"/>
      <c r="G94" s="427">
        <f t="shared" si="84"/>
        <v>0</v>
      </c>
      <c r="H94" s="432"/>
      <c r="I94" s="429"/>
      <c r="J94" s="427">
        <f t="shared" si="88"/>
        <v>0</v>
      </c>
      <c r="K94" s="427">
        <f t="shared" si="85"/>
        <v>0</v>
      </c>
      <c r="L94" s="446"/>
      <c r="M94" s="214"/>
      <c r="N94" s="196"/>
      <c r="O94" s="196"/>
      <c r="P94" s="429"/>
      <c r="Q94" s="427">
        <f t="shared" si="86"/>
        <v>0</v>
      </c>
      <c r="R94" s="432"/>
      <c r="S94" s="429"/>
      <c r="T94" s="427">
        <f t="shared" si="89"/>
        <v>0</v>
      </c>
      <c r="U94" s="427">
        <f t="shared" si="87"/>
        <v>0</v>
      </c>
      <c r="V94" s="443">
        <f t="shared" si="83"/>
        <v>0</v>
      </c>
    </row>
    <row r="95" spans="1:22" ht="20.100000000000001" customHeight="1" x14ac:dyDescent="0.2">
      <c r="A95" s="423">
        <v>6</v>
      </c>
      <c r="B95" s="424"/>
      <c r="C95" s="290"/>
      <c r="D95" s="290"/>
      <c r="E95" s="290"/>
      <c r="F95" s="430"/>
      <c r="G95" s="427">
        <f t="shared" si="84"/>
        <v>0</v>
      </c>
      <c r="H95" s="433"/>
      <c r="I95" s="430"/>
      <c r="J95" s="427">
        <f t="shared" si="88"/>
        <v>0</v>
      </c>
      <c r="K95" s="427">
        <f t="shared" si="85"/>
        <v>0</v>
      </c>
      <c r="L95" s="446"/>
      <c r="M95" s="289"/>
      <c r="N95" s="290"/>
      <c r="O95" s="290"/>
      <c r="P95" s="430"/>
      <c r="Q95" s="427">
        <f t="shared" si="86"/>
        <v>0</v>
      </c>
      <c r="R95" s="433"/>
      <c r="S95" s="430"/>
      <c r="T95" s="427">
        <f t="shared" si="89"/>
        <v>0</v>
      </c>
      <c r="U95" s="427">
        <f t="shared" si="87"/>
        <v>0</v>
      </c>
      <c r="V95" s="443">
        <f t="shared" si="83"/>
        <v>0</v>
      </c>
    </row>
    <row r="96" spans="1:22" ht="20.100000000000001" customHeight="1" x14ac:dyDescent="0.2">
      <c r="A96" s="1143" t="s">
        <v>726</v>
      </c>
      <c r="B96" s="1144"/>
      <c r="C96" s="422">
        <f>SUM(C90:C94)</f>
        <v>0</v>
      </c>
      <c r="D96" s="422">
        <f t="shared" ref="D96:K96" si="90">SUM(D90:D94)</f>
        <v>0</v>
      </c>
      <c r="E96" s="422">
        <f t="shared" si="90"/>
        <v>0</v>
      </c>
      <c r="F96" s="422">
        <f t="shared" si="90"/>
        <v>0</v>
      </c>
      <c r="G96" s="422">
        <f t="shared" si="90"/>
        <v>0</v>
      </c>
      <c r="H96" s="422">
        <f t="shared" si="90"/>
        <v>0</v>
      </c>
      <c r="I96" s="422">
        <f t="shared" si="90"/>
        <v>0</v>
      </c>
      <c r="J96" s="422">
        <f t="shared" si="90"/>
        <v>0</v>
      </c>
      <c r="K96" s="422">
        <f t="shared" si="90"/>
        <v>0</v>
      </c>
      <c r="L96" s="446"/>
      <c r="M96" s="422">
        <f>SUM(M90:M94)</f>
        <v>0</v>
      </c>
      <c r="N96" s="422">
        <f t="shared" ref="N96:U96" si="91">SUM(N90:N94)</f>
        <v>0</v>
      </c>
      <c r="O96" s="422">
        <f t="shared" si="91"/>
        <v>0</v>
      </c>
      <c r="P96" s="422">
        <f t="shared" si="91"/>
        <v>0</v>
      </c>
      <c r="Q96" s="422">
        <f t="shared" si="91"/>
        <v>0</v>
      </c>
      <c r="R96" s="422">
        <f t="shared" si="91"/>
        <v>0</v>
      </c>
      <c r="S96" s="422">
        <f t="shared" si="91"/>
        <v>0</v>
      </c>
      <c r="T96" s="422">
        <f t="shared" si="91"/>
        <v>0</v>
      </c>
      <c r="U96" s="422">
        <f t="shared" si="91"/>
        <v>0</v>
      </c>
      <c r="V96" s="443">
        <f t="shared" si="83"/>
        <v>0</v>
      </c>
    </row>
    <row r="97" spans="1:22" ht="34.5" customHeight="1" x14ac:dyDescent="0.2">
      <c r="A97" s="1139" t="s">
        <v>114</v>
      </c>
      <c r="B97" s="1140"/>
      <c r="C97" s="444">
        <f>C16+C24+C32+C40+C48+C56+C64+C72+C80+C96+C88</f>
        <v>0</v>
      </c>
      <c r="D97" s="444">
        <f t="shared" ref="D97:M97" si="92">D16+D24+D32+D40+D48+D56+D64+D72+D80+D96+D88</f>
        <v>0</v>
      </c>
      <c r="E97" s="444">
        <f t="shared" si="92"/>
        <v>0</v>
      </c>
      <c r="F97" s="444">
        <f t="shared" si="92"/>
        <v>0</v>
      </c>
      <c r="G97" s="444">
        <f t="shared" si="92"/>
        <v>0</v>
      </c>
      <c r="H97" s="444">
        <f t="shared" si="92"/>
        <v>0</v>
      </c>
      <c r="I97" s="444">
        <f t="shared" si="92"/>
        <v>0</v>
      </c>
      <c r="J97" s="444">
        <f t="shared" si="92"/>
        <v>0</v>
      </c>
      <c r="K97" s="444">
        <f t="shared" si="92"/>
        <v>0</v>
      </c>
      <c r="L97" s="447"/>
      <c r="M97" s="444">
        <f t="shared" si="92"/>
        <v>0</v>
      </c>
      <c r="N97" s="444">
        <f t="shared" ref="N97" si="93">N16+N24+N32+N40+N48+N56+N64+N72+N80+N96+N88</f>
        <v>0</v>
      </c>
      <c r="O97" s="444">
        <f t="shared" ref="O97" si="94">O16+O24+O32+O40+O48+O56+O64+O72+O80+O96+O88</f>
        <v>0</v>
      </c>
      <c r="P97" s="444">
        <f t="shared" ref="P97" si="95">P16+P24+P32+P40+P48+P56+P64+P72+P80+P96+P88</f>
        <v>0</v>
      </c>
      <c r="Q97" s="444">
        <f t="shared" ref="Q97" si="96">Q16+Q24+Q32+Q40+Q48+Q56+Q64+Q72+Q80+Q96+Q88</f>
        <v>0</v>
      </c>
      <c r="R97" s="444">
        <f t="shared" ref="R97" si="97">R16+R24+R32+R40+R48+R56+R64+R72+R80+R96+R88</f>
        <v>0</v>
      </c>
      <c r="S97" s="444">
        <f t="shared" ref="S97" si="98">S16+S24+S32+S40+S48+S56+S64+S72+S80+S96+S88</f>
        <v>0</v>
      </c>
      <c r="T97" s="444">
        <f t="shared" ref="T97" si="99">T16+T24+T32+T40+T48+T56+T64+T72+T80+T96+T88</f>
        <v>0</v>
      </c>
      <c r="U97" s="444">
        <f t="shared" ref="U97" si="100">U16+U24+U32+U40+U48+U56+U64+U72+U80+U96+U88</f>
        <v>0</v>
      </c>
      <c r="V97" s="444">
        <f t="shared" ref="V97" si="101">V16+V24+V32+V40+V48+V56+V64+V72+V80+V96+V88</f>
        <v>0</v>
      </c>
    </row>
    <row r="101" spans="1:22" x14ac:dyDescent="0.2">
      <c r="B101" s="454"/>
      <c r="C101" s="454"/>
      <c r="D101" s="454"/>
      <c r="E101" s="454"/>
      <c r="F101" s="454"/>
      <c r="Q101" s="454"/>
      <c r="R101" s="454"/>
      <c r="S101" s="454"/>
      <c r="T101" s="454"/>
      <c r="U101" s="454"/>
      <c r="V101" s="456"/>
    </row>
    <row r="102" spans="1:22" ht="18" x14ac:dyDescent="0.25">
      <c r="B102" s="455" t="s">
        <v>945</v>
      </c>
      <c r="C102" s="453"/>
      <c r="D102" s="453"/>
      <c r="E102" s="453"/>
      <c r="Q102" s="455" t="s">
        <v>946</v>
      </c>
      <c r="R102" s="453"/>
      <c r="S102" s="453"/>
      <c r="T102" s="453"/>
    </row>
  </sheetData>
  <mergeCells count="40">
    <mergeCell ref="H7:J7"/>
    <mergeCell ref="C5:K5"/>
    <mergeCell ref="A2:V2"/>
    <mergeCell ref="A5:B8"/>
    <mergeCell ref="M6:U6"/>
    <mergeCell ref="M7:Q7"/>
    <mergeCell ref="R7:T7"/>
    <mergeCell ref="U7:U8"/>
    <mergeCell ref="A97:B97"/>
    <mergeCell ref="V5:V8"/>
    <mergeCell ref="A49:B49"/>
    <mergeCell ref="A56:B56"/>
    <mergeCell ref="A57:B57"/>
    <mergeCell ref="A64:B64"/>
    <mergeCell ref="A40:B40"/>
    <mergeCell ref="A41:B41"/>
    <mergeCell ref="A48:B48"/>
    <mergeCell ref="A33:B33"/>
    <mergeCell ref="K7:K8"/>
    <mergeCell ref="A16:B16"/>
    <mergeCell ref="A24:B24"/>
    <mergeCell ref="A25:B25"/>
    <mergeCell ref="A32:B32"/>
    <mergeCell ref="C6:K6"/>
    <mergeCell ref="U1:V1"/>
    <mergeCell ref="A81:B81"/>
    <mergeCell ref="A88:B88"/>
    <mergeCell ref="A89:B89"/>
    <mergeCell ref="A96:B96"/>
    <mergeCell ref="A65:B65"/>
    <mergeCell ref="A72:B72"/>
    <mergeCell ref="A73:B73"/>
    <mergeCell ref="A80:B80"/>
    <mergeCell ref="C7:G7"/>
    <mergeCell ref="M5:U5"/>
    <mergeCell ref="A9:K9"/>
    <mergeCell ref="M9:U9"/>
    <mergeCell ref="A17:K17"/>
    <mergeCell ref="M17:U17"/>
    <mergeCell ref="C3:K3"/>
  </mergeCells>
  <hyperlinks>
    <hyperlink ref="C7:G7" location="PQF!A1" display="PQF!A1"/>
    <hyperlink ref="H7:J7" location="PQF!A1" display="PQF!A1"/>
    <hyperlink ref="R7:T7" location="PQF!A1" display="PQF!A1"/>
    <hyperlink ref="M7:Q7" location="PQF!A1" display="PQF!A1"/>
  </hyperlinks>
  <printOptions horizontalCentered="1"/>
  <pageMargins left="0.25" right="0.25" top="0.25" bottom="0.25" header="0.5" footer="0.5"/>
  <pageSetup paperSize="9" scale="88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05"/>
  <sheetViews>
    <sheetView view="pageBreakPreview" zoomScale="80" zoomScaleNormal="69" zoomScaleSheetLayoutView="80" workbookViewId="0">
      <selection activeCell="E14" sqref="E14"/>
    </sheetView>
  </sheetViews>
  <sheetFormatPr defaultRowHeight="15.75" x14ac:dyDescent="0.2"/>
  <cols>
    <col min="1" max="1" width="3.7109375" style="39" customWidth="1"/>
    <col min="2" max="2" width="22.7109375" style="142" customWidth="1"/>
    <col min="3" max="12" width="8.7109375" style="1" customWidth="1"/>
    <col min="13" max="13" width="1.28515625" style="1" customWidth="1"/>
    <col min="14" max="23" width="8.7109375" style="1" customWidth="1"/>
    <col min="24" max="24" width="13.7109375" style="441" customWidth="1"/>
    <col min="25" max="31" width="14.28515625" style="1" customWidth="1"/>
    <col min="32" max="246" width="9.140625" style="1"/>
    <col min="247" max="247" width="38.5703125" style="1" customWidth="1"/>
    <col min="248" max="248" width="6.5703125" style="1" customWidth="1"/>
    <col min="249" max="249" width="7.7109375" style="1" bestFit="1" customWidth="1"/>
    <col min="250" max="250" width="7.28515625" style="1" customWidth="1"/>
    <col min="251" max="251" width="6.5703125" style="1" bestFit="1" customWidth="1"/>
    <col min="252" max="252" width="7.28515625" style="1" bestFit="1" customWidth="1"/>
    <col min="253" max="253" width="8.140625" style="1" customWidth="1"/>
    <col min="254" max="254" width="7.140625" style="1" customWidth="1"/>
    <col min="255" max="255" width="7.7109375" style="1" bestFit="1" customWidth="1"/>
    <col min="256" max="256" width="7.28515625" style="1" customWidth="1"/>
    <col min="257" max="257" width="7" style="1" customWidth="1"/>
    <col min="258" max="258" width="7.5703125" style="1" customWidth="1"/>
    <col min="259" max="259" width="7.140625" style="1" customWidth="1"/>
    <col min="260" max="260" width="7" style="1" customWidth="1"/>
    <col min="261" max="261" width="7.5703125" style="1" customWidth="1"/>
    <col min="262" max="262" width="7.140625" style="1" customWidth="1"/>
    <col min="263" max="279" width="8.7109375" style="1" customWidth="1"/>
    <col min="280" max="280" width="36.85546875" style="1" customWidth="1"/>
    <col min="281" max="287" width="14.28515625" style="1" customWidth="1"/>
    <col min="288" max="502" width="9.140625" style="1"/>
    <col min="503" max="503" width="38.5703125" style="1" customWidth="1"/>
    <col min="504" max="504" width="6.5703125" style="1" customWidth="1"/>
    <col min="505" max="505" width="7.7109375" style="1" bestFit="1" customWidth="1"/>
    <col min="506" max="506" width="7.28515625" style="1" customWidth="1"/>
    <col min="507" max="507" width="6.5703125" style="1" bestFit="1" customWidth="1"/>
    <col min="508" max="508" width="7.28515625" style="1" bestFit="1" customWidth="1"/>
    <col min="509" max="509" width="8.140625" style="1" customWidth="1"/>
    <col min="510" max="510" width="7.140625" style="1" customWidth="1"/>
    <col min="511" max="511" width="7.7109375" style="1" bestFit="1" customWidth="1"/>
    <col min="512" max="512" width="7.28515625" style="1" customWidth="1"/>
    <col min="513" max="513" width="7" style="1" customWidth="1"/>
    <col min="514" max="514" width="7.5703125" style="1" customWidth="1"/>
    <col min="515" max="515" width="7.140625" style="1" customWidth="1"/>
    <col min="516" max="516" width="7" style="1" customWidth="1"/>
    <col min="517" max="517" width="7.5703125" style="1" customWidth="1"/>
    <col min="518" max="518" width="7.140625" style="1" customWidth="1"/>
    <col min="519" max="535" width="8.7109375" style="1" customWidth="1"/>
    <col min="536" max="536" width="36.85546875" style="1" customWidth="1"/>
    <col min="537" max="543" width="14.28515625" style="1" customWidth="1"/>
    <col min="544" max="758" width="9.140625" style="1"/>
    <col min="759" max="759" width="38.5703125" style="1" customWidth="1"/>
    <col min="760" max="760" width="6.5703125" style="1" customWidth="1"/>
    <col min="761" max="761" width="7.7109375" style="1" bestFit="1" customWidth="1"/>
    <col min="762" max="762" width="7.28515625" style="1" customWidth="1"/>
    <col min="763" max="763" width="6.5703125" style="1" bestFit="1" customWidth="1"/>
    <col min="764" max="764" width="7.28515625" style="1" bestFit="1" customWidth="1"/>
    <col min="765" max="765" width="8.140625" style="1" customWidth="1"/>
    <col min="766" max="766" width="7.140625" style="1" customWidth="1"/>
    <col min="767" max="767" width="7.7109375" style="1" bestFit="1" customWidth="1"/>
    <col min="768" max="768" width="7.28515625" style="1" customWidth="1"/>
    <col min="769" max="769" width="7" style="1" customWidth="1"/>
    <col min="770" max="770" width="7.5703125" style="1" customWidth="1"/>
    <col min="771" max="771" width="7.140625" style="1" customWidth="1"/>
    <col min="772" max="772" width="7" style="1" customWidth="1"/>
    <col min="773" max="773" width="7.5703125" style="1" customWidth="1"/>
    <col min="774" max="774" width="7.140625" style="1" customWidth="1"/>
    <col min="775" max="791" width="8.7109375" style="1" customWidth="1"/>
    <col min="792" max="792" width="36.85546875" style="1" customWidth="1"/>
    <col min="793" max="799" width="14.28515625" style="1" customWidth="1"/>
    <col min="800" max="1014" width="9.140625" style="1"/>
    <col min="1015" max="1015" width="38.5703125" style="1" customWidth="1"/>
    <col min="1016" max="1016" width="6.5703125" style="1" customWidth="1"/>
    <col min="1017" max="1017" width="7.7109375" style="1" bestFit="1" customWidth="1"/>
    <col min="1018" max="1018" width="7.28515625" style="1" customWidth="1"/>
    <col min="1019" max="1019" width="6.5703125" style="1" bestFit="1" customWidth="1"/>
    <col min="1020" max="1020" width="7.28515625" style="1" bestFit="1" customWidth="1"/>
    <col min="1021" max="1021" width="8.140625" style="1" customWidth="1"/>
    <col min="1022" max="1022" width="7.140625" style="1" customWidth="1"/>
    <col min="1023" max="1023" width="7.7109375" style="1" bestFit="1" customWidth="1"/>
    <col min="1024" max="1024" width="7.28515625" style="1" customWidth="1"/>
    <col min="1025" max="1025" width="7" style="1" customWidth="1"/>
    <col min="1026" max="1026" width="7.5703125" style="1" customWidth="1"/>
    <col min="1027" max="1027" width="7.140625" style="1" customWidth="1"/>
    <col min="1028" max="1028" width="7" style="1" customWidth="1"/>
    <col min="1029" max="1029" width="7.5703125" style="1" customWidth="1"/>
    <col min="1030" max="1030" width="7.140625" style="1" customWidth="1"/>
    <col min="1031" max="1047" width="8.7109375" style="1" customWidth="1"/>
    <col min="1048" max="1048" width="36.85546875" style="1" customWidth="1"/>
    <col min="1049" max="1055" width="14.28515625" style="1" customWidth="1"/>
    <col min="1056" max="1270" width="9.140625" style="1"/>
    <col min="1271" max="1271" width="38.5703125" style="1" customWidth="1"/>
    <col min="1272" max="1272" width="6.5703125" style="1" customWidth="1"/>
    <col min="1273" max="1273" width="7.7109375" style="1" bestFit="1" customWidth="1"/>
    <col min="1274" max="1274" width="7.28515625" style="1" customWidth="1"/>
    <col min="1275" max="1275" width="6.5703125" style="1" bestFit="1" customWidth="1"/>
    <col min="1276" max="1276" width="7.28515625" style="1" bestFit="1" customWidth="1"/>
    <col min="1277" max="1277" width="8.140625" style="1" customWidth="1"/>
    <col min="1278" max="1278" width="7.140625" style="1" customWidth="1"/>
    <col min="1279" max="1279" width="7.7109375" style="1" bestFit="1" customWidth="1"/>
    <col min="1280" max="1280" width="7.28515625" style="1" customWidth="1"/>
    <col min="1281" max="1281" width="7" style="1" customWidth="1"/>
    <col min="1282" max="1282" width="7.5703125" style="1" customWidth="1"/>
    <col min="1283" max="1283" width="7.140625" style="1" customWidth="1"/>
    <col min="1284" max="1284" width="7" style="1" customWidth="1"/>
    <col min="1285" max="1285" width="7.5703125" style="1" customWidth="1"/>
    <col min="1286" max="1286" width="7.140625" style="1" customWidth="1"/>
    <col min="1287" max="1303" width="8.7109375" style="1" customWidth="1"/>
    <col min="1304" max="1304" width="36.85546875" style="1" customWidth="1"/>
    <col min="1305" max="1311" width="14.28515625" style="1" customWidth="1"/>
    <col min="1312" max="1526" width="9.140625" style="1"/>
    <col min="1527" max="1527" width="38.5703125" style="1" customWidth="1"/>
    <col min="1528" max="1528" width="6.5703125" style="1" customWidth="1"/>
    <col min="1529" max="1529" width="7.7109375" style="1" bestFit="1" customWidth="1"/>
    <col min="1530" max="1530" width="7.28515625" style="1" customWidth="1"/>
    <col min="1531" max="1531" width="6.5703125" style="1" bestFit="1" customWidth="1"/>
    <col min="1532" max="1532" width="7.28515625" style="1" bestFit="1" customWidth="1"/>
    <col min="1533" max="1533" width="8.140625" style="1" customWidth="1"/>
    <col min="1534" max="1534" width="7.140625" style="1" customWidth="1"/>
    <col min="1535" max="1535" width="7.7109375" style="1" bestFit="1" customWidth="1"/>
    <col min="1536" max="1536" width="7.28515625" style="1" customWidth="1"/>
    <col min="1537" max="1537" width="7" style="1" customWidth="1"/>
    <col min="1538" max="1538" width="7.5703125" style="1" customWidth="1"/>
    <col min="1539" max="1539" width="7.140625" style="1" customWidth="1"/>
    <col min="1540" max="1540" width="7" style="1" customWidth="1"/>
    <col min="1541" max="1541" width="7.5703125" style="1" customWidth="1"/>
    <col min="1542" max="1542" width="7.140625" style="1" customWidth="1"/>
    <col min="1543" max="1559" width="8.7109375" style="1" customWidth="1"/>
    <col min="1560" max="1560" width="36.85546875" style="1" customWidth="1"/>
    <col min="1561" max="1567" width="14.28515625" style="1" customWidth="1"/>
    <col min="1568" max="1782" width="9.140625" style="1"/>
    <col min="1783" max="1783" width="38.5703125" style="1" customWidth="1"/>
    <col min="1784" max="1784" width="6.5703125" style="1" customWidth="1"/>
    <col min="1785" max="1785" width="7.7109375" style="1" bestFit="1" customWidth="1"/>
    <col min="1786" max="1786" width="7.28515625" style="1" customWidth="1"/>
    <col min="1787" max="1787" width="6.5703125" style="1" bestFit="1" customWidth="1"/>
    <col min="1788" max="1788" width="7.28515625" style="1" bestFit="1" customWidth="1"/>
    <col min="1789" max="1789" width="8.140625" style="1" customWidth="1"/>
    <col min="1790" max="1790" width="7.140625" style="1" customWidth="1"/>
    <col min="1791" max="1791" width="7.7109375" style="1" bestFit="1" customWidth="1"/>
    <col min="1792" max="1792" width="7.28515625" style="1" customWidth="1"/>
    <col min="1793" max="1793" width="7" style="1" customWidth="1"/>
    <col min="1794" max="1794" width="7.5703125" style="1" customWidth="1"/>
    <col min="1795" max="1795" width="7.140625" style="1" customWidth="1"/>
    <col min="1796" max="1796" width="7" style="1" customWidth="1"/>
    <col min="1797" max="1797" width="7.5703125" style="1" customWidth="1"/>
    <col min="1798" max="1798" width="7.140625" style="1" customWidth="1"/>
    <col min="1799" max="1815" width="8.7109375" style="1" customWidth="1"/>
    <col min="1816" max="1816" width="36.85546875" style="1" customWidth="1"/>
    <col min="1817" max="1823" width="14.28515625" style="1" customWidth="1"/>
    <col min="1824" max="2038" width="9.140625" style="1"/>
    <col min="2039" max="2039" width="38.5703125" style="1" customWidth="1"/>
    <col min="2040" max="2040" width="6.5703125" style="1" customWidth="1"/>
    <col min="2041" max="2041" width="7.7109375" style="1" bestFit="1" customWidth="1"/>
    <col min="2042" max="2042" width="7.28515625" style="1" customWidth="1"/>
    <col min="2043" max="2043" width="6.5703125" style="1" bestFit="1" customWidth="1"/>
    <col min="2044" max="2044" width="7.28515625" style="1" bestFit="1" customWidth="1"/>
    <col min="2045" max="2045" width="8.140625" style="1" customWidth="1"/>
    <col min="2046" max="2046" width="7.140625" style="1" customWidth="1"/>
    <col min="2047" max="2047" width="7.7109375" style="1" bestFit="1" customWidth="1"/>
    <col min="2048" max="2048" width="7.28515625" style="1" customWidth="1"/>
    <col min="2049" max="2049" width="7" style="1" customWidth="1"/>
    <col min="2050" max="2050" width="7.5703125" style="1" customWidth="1"/>
    <col min="2051" max="2051" width="7.140625" style="1" customWidth="1"/>
    <col min="2052" max="2052" width="7" style="1" customWidth="1"/>
    <col min="2053" max="2053" width="7.5703125" style="1" customWidth="1"/>
    <col min="2054" max="2054" width="7.140625" style="1" customWidth="1"/>
    <col min="2055" max="2071" width="8.7109375" style="1" customWidth="1"/>
    <col min="2072" max="2072" width="36.85546875" style="1" customWidth="1"/>
    <col min="2073" max="2079" width="14.28515625" style="1" customWidth="1"/>
    <col min="2080" max="2294" width="9.140625" style="1"/>
    <col min="2295" max="2295" width="38.5703125" style="1" customWidth="1"/>
    <col min="2296" max="2296" width="6.5703125" style="1" customWidth="1"/>
    <col min="2297" max="2297" width="7.7109375" style="1" bestFit="1" customWidth="1"/>
    <col min="2298" max="2298" width="7.28515625" style="1" customWidth="1"/>
    <col min="2299" max="2299" width="6.5703125" style="1" bestFit="1" customWidth="1"/>
    <col min="2300" max="2300" width="7.28515625" style="1" bestFit="1" customWidth="1"/>
    <col min="2301" max="2301" width="8.140625" style="1" customWidth="1"/>
    <col min="2302" max="2302" width="7.140625" style="1" customWidth="1"/>
    <col min="2303" max="2303" width="7.7109375" style="1" bestFit="1" customWidth="1"/>
    <col min="2304" max="2304" width="7.28515625" style="1" customWidth="1"/>
    <col min="2305" max="2305" width="7" style="1" customWidth="1"/>
    <col min="2306" max="2306" width="7.5703125" style="1" customWidth="1"/>
    <col min="2307" max="2307" width="7.140625" style="1" customWidth="1"/>
    <col min="2308" max="2308" width="7" style="1" customWidth="1"/>
    <col min="2309" max="2309" width="7.5703125" style="1" customWidth="1"/>
    <col min="2310" max="2310" width="7.140625" style="1" customWidth="1"/>
    <col min="2311" max="2327" width="8.7109375" style="1" customWidth="1"/>
    <col min="2328" max="2328" width="36.85546875" style="1" customWidth="1"/>
    <col min="2329" max="2335" width="14.28515625" style="1" customWidth="1"/>
    <col min="2336" max="2550" width="9.140625" style="1"/>
    <col min="2551" max="2551" width="38.5703125" style="1" customWidth="1"/>
    <col min="2552" max="2552" width="6.5703125" style="1" customWidth="1"/>
    <col min="2553" max="2553" width="7.7109375" style="1" bestFit="1" customWidth="1"/>
    <col min="2554" max="2554" width="7.28515625" style="1" customWidth="1"/>
    <col min="2555" max="2555" width="6.5703125" style="1" bestFit="1" customWidth="1"/>
    <col min="2556" max="2556" width="7.28515625" style="1" bestFit="1" customWidth="1"/>
    <col min="2557" max="2557" width="8.140625" style="1" customWidth="1"/>
    <col min="2558" max="2558" width="7.140625" style="1" customWidth="1"/>
    <col min="2559" max="2559" width="7.7109375" style="1" bestFit="1" customWidth="1"/>
    <col min="2560" max="2560" width="7.28515625" style="1" customWidth="1"/>
    <col min="2561" max="2561" width="7" style="1" customWidth="1"/>
    <col min="2562" max="2562" width="7.5703125" style="1" customWidth="1"/>
    <col min="2563" max="2563" width="7.140625" style="1" customWidth="1"/>
    <col min="2564" max="2564" width="7" style="1" customWidth="1"/>
    <col min="2565" max="2565" width="7.5703125" style="1" customWidth="1"/>
    <col min="2566" max="2566" width="7.140625" style="1" customWidth="1"/>
    <col min="2567" max="2583" width="8.7109375" style="1" customWidth="1"/>
    <col min="2584" max="2584" width="36.85546875" style="1" customWidth="1"/>
    <col min="2585" max="2591" width="14.28515625" style="1" customWidth="1"/>
    <col min="2592" max="2806" width="9.140625" style="1"/>
    <col min="2807" max="2807" width="38.5703125" style="1" customWidth="1"/>
    <col min="2808" max="2808" width="6.5703125" style="1" customWidth="1"/>
    <col min="2809" max="2809" width="7.7109375" style="1" bestFit="1" customWidth="1"/>
    <col min="2810" max="2810" width="7.28515625" style="1" customWidth="1"/>
    <col min="2811" max="2811" width="6.5703125" style="1" bestFit="1" customWidth="1"/>
    <col min="2812" max="2812" width="7.28515625" style="1" bestFit="1" customWidth="1"/>
    <col min="2813" max="2813" width="8.140625" style="1" customWidth="1"/>
    <col min="2814" max="2814" width="7.140625" style="1" customWidth="1"/>
    <col min="2815" max="2815" width="7.7109375" style="1" bestFit="1" customWidth="1"/>
    <col min="2816" max="2816" width="7.28515625" style="1" customWidth="1"/>
    <col min="2817" max="2817" width="7" style="1" customWidth="1"/>
    <col min="2818" max="2818" width="7.5703125" style="1" customWidth="1"/>
    <col min="2819" max="2819" width="7.140625" style="1" customWidth="1"/>
    <col min="2820" max="2820" width="7" style="1" customWidth="1"/>
    <col min="2821" max="2821" width="7.5703125" style="1" customWidth="1"/>
    <col min="2822" max="2822" width="7.140625" style="1" customWidth="1"/>
    <col min="2823" max="2839" width="8.7109375" style="1" customWidth="1"/>
    <col min="2840" max="2840" width="36.85546875" style="1" customWidth="1"/>
    <col min="2841" max="2847" width="14.28515625" style="1" customWidth="1"/>
    <col min="2848" max="3062" width="9.140625" style="1"/>
    <col min="3063" max="3063" width="38.5703125" style="1" customWidth="1"/>
    <col min="3064" max="3064" width="6.5703125" style="1" customWidth="1"/>
    <col min="3065" max="3065" width="7.7109375" style="1" bestFit="1" customWidth="1"/>
    <col min="3066" max="3066" width="7.28515625" style="1" customWidth="1"/>
    <col min="3067" max="3067" width="6.5703125" style="1" bestFit="1" customWidth="1"/>
    <col min="3068" max="3068" width="7.28515625" style="1" bestFit="1" customWidth="1"/>
    <col min="3069" max="3069" width="8.140625" style="1" customWidth="1"/>
    <col min="3070" max="3070" width="7.140625" style="1" customWidth="1"/>
    <col min="3071" max="3071" width="7.7109375" style="1" bestFit="1" customWidth="1"/>
    <col min="3072" max="3072" width="7.28515625" style="1" customWidth="1"/>
    <col min="3073" max="3073" width="7" style="1" customWidth="1"/>
    <col min="3074" max="3074" width="7.5703125" style="1" customWidth="1"/>
    <col min="3075" max="3075" width="7.140625" style="1" customWidth="1"/>
    <col min="3076" max="3076" width="7" style="1" customWidth="1"/>
    <col min="3077" max="3077" width="7.5703125" style="1" customWidth="1"/>
    <col min="3078" max="3078" width="7.140625" style="1" customWidth="1"/>
    <col min="3079" max="3095" width="8.7109375" style="1" customWidth="1"/>
    <col min="3096" max="3096" width="36.85546875" style="1" customWidth="1"/>
    <col min="3097" max="3103" width="14.28515625" style="1" customWidth="1"/>
    <col min="3104" max="3318" width="9.140625" style="1"/>
    <col min="3319" max="3319" width="38.5703125" style="1" customWidth="1"/>
    <col min="3320" max="3320" width="6.5703125" style="1" customWidth="1"/>
    <col min="3321" max="3321" width="7.7109375" style="1" bestFit="1" customWidth="1"/>
    <col min="3322" max="3322" width="7.28515625" style="1" customWidth="1"/>
    <col min="3323" max="3323" width="6.5703125" style="1" bestFit="1" customWidth="1"/>
    <col min="3324" max="3324" width="7.28515625" style="1" bestFit="1" customWidth="1"/>
    <col min="3325" max="3325" width="8.140625" style="1" customWidth="1"/>
    <col min="3326" max="3326" width="7.140625" style="1" customWidth="1"/>
    <col min="3327" max="3327" width="7.7109375" style="1" bestFit="1" customWidth="1"/>
    <col min="3328" max="3328" width="7.28515625" style="1" customWidth="1"/>
    <col min="3329" max="3329" width="7" style="1" customWidth="1"/>
    <col min="3330" max="3330" width="7.5703125" style="1" customWidth="1"/>
    <col min="3331" max="3331" width="7.140625" style="1" customWidth="1"/>
    <col min="3332" max="3332" width="7" style="1" customWidth="1"/>
    <col min="3333" max="3333" width="7.5703125" style="1" customWidth="1"/>
    <col min="3334" max="3334" width="7.140625" style="1" customWidth="1"/>
    <col min="3335" max="3351" width="8.7109375" style="1" customWidth="1"/>
    <col min="3352" max="3352" width="36.85546875" style="1" customWidth="1"/>
    <col min="3353" max="3359" width="14.28515625" style="1" customWidth="1"/>
    <col min="3360" max="3574" width="9.140625" style="1"/>
    <col min="3575" max="3575" width="38.5703125" style="1" customWidth="1"/>
    <col min="3576" max="3576" width="6.5703125" style="1" customWidth="1"/>
    <col min="3577" max="3577" width="7.7109375" style="1" bestFit="1" customWidth="1"/>
    <col min="3578" max="3578" width="7.28515625" style="1" customWidth="1"/>
    <col min="3579" max="3579" width="6.5703125" style="1" bestFit="1" customWidth="1"/>
    <col min="3580" max="3580" width="7.28515625" style="1" bestFit="1" customWidth="1"/>
    <col min="3581" max="3581" width="8.140625" style="1" customWidth="1"/>
    <col min="3582" max="3582" width="7.140625" style="1" customWidth="1"/>
    <col min="3583" max="3583" width="7.7109375" style="1" bestFit="1" customWidth="1"/>
    <col min="3584" max="3584" width="7.28515625" style="1" customWidth="1"/>
    <col min="3585" max="3585" width="7" style="1" customWidth="1"/>
    <col min="3586" max="3586" width="7.5703125" style="1" customWidth="1"/>
    <col min="3587" max="3587" width="7.140625" style="1" customWidth="1"/>
    <col min="3588" max="3588" width="7" style="1" customWidth="1"/>
    <col min="3589" max="3589" width="7.5703125" style="1" customWidth="1"/>
    <col min="3590" max="3590" width="7.140625" style="1" customWidth="1"/>
    <col min="3591" max="3607" width="8.7109375" style="1" customWidth="1"/>
    <col min="3608" max="3608" width="36.85546875" style="1" customWidth="1"/>
    <col min="3609" max="3615" width="14.28515625" style="1" customWidth="1"/>
    <col min="3616" max="3830" width="9.140625" style="1"/>
    <col min="3831" max="3831" width="38.5703125" style="1" customWidth="1"/>
    <col min="3832" max="3832" width="6.5703125" style="1" customWidth="1"/>
    <col min="3833" max="3833" width="7.7109375" style="1" bestFit="1" customWidth="1"/>
    <col min="3834" max="3834" width="7.28515625" style="1" customWidth="1"/>
    <col min="3835" max="3835" width="6.5703125" style="1" bestFit="1" customWidth="1"/>
    <col min="3836" max="3836" width="7.28515625" style="1" bestFit="1" customWidth="1"/>
    <col min="3837" max="3837" width="8.140625" style="1" customWidth="1"/>
    <col min="3838" max="3838" width="7.140625" style="1" customWidth="1"/>
    <col min="3839" max="3839" width="7.7109375" style="1" bestFit="1" customWidth="1"/>
    <col min="3840" max="3840" width="7.28515625" style="1" customWidth="1"/>
    <col min="3841" max="3841" width="7" style="1" customWidth="1"/>
    <col min="3842" max="3842" width="7.5703125" style="1" customWidth="1"/>
    <col min="3843" max="3843" width="7.140625" style="1" customWidth="1"/>
    <col min="3844" max="3844" width="7" style="1" customWidth="1"/>
    <col min="3845" max="3845" width="7.5703125" style="1" customWidth="1"/>
    <col min="3846" max="3846" width="7.140625" style="1" customWidth="1"/>
    <col min="3847" max="3863" width="8.7109375" style="1" customWidth="1"/>
    <col min="3864" max="3864" width="36.85546875" style="1" customWidth="1"/>
    <col min="3865" max="3871" width="14.28515625" style="1" customWidth="1"/>
    <col min="3872" max="4086" width="9.140625" style="1"/>
    <col min="4087" max="4087" width="38.5703125" style="1" customWidth="1"/>
    <col min="4088" max="4088" width="6.5703125" style="1" customWidth="1"/>
    <col min="4089" max="4089" width="7.7109375" style="1" bestFit="1" customWidth="1"/>
    <col min="4090" max="4090" width="7.28515625" style="1" customWidth="1"/>
    <col min="4091" max="4091" width="6.5703125" style="1" bestFit="1" customWidth="1"/>
    <col min="4092" max="4092" width="7.28515625" style="1" bestFit="1" customWidth="1"/>
    <col min="4093" max="4093" width="8.140625" style="1" customWidth="1"/>
    <col min="4094" max="4094" width="7.140625" style="1" customWidth="1"/>
    <col min="4095" max="4095" width="7.7109375" style="1" bestFit="1" customWidth="1"/>
    <col min="4096" max="4096" width="7.28515625" style="1" customWidth="1"/>
    <col min="4097" max="4097" width="7" style="1" customWidth="1"/>
    <col min="4098" max="4098" width="7.5703125" style="1" customWidth="1"/>
    <col min="4099" max="4099" width="7.140625" style="1" customWidth="1"/>
    <col min="4100" max="4100" width="7" style="1" customWidth="1"/>
    <col min="4101" max="4101" width="7.5703125" style="1" customWidth="1"/>
    <col min="4102" max="4102" width="7.140625" style="1" customWidth="1"/>
    <col min="4103" max="4119" width="8.7109375" style="1" customWidth="1"/>
    <col min="4120" max="4120" width="36.85546875" style="1" customWidth="1"/>
    <col min="4121" max="4127" width="14.28515625" style="1" customWidth="1"/>
    <col min="4128" max="4342" width="9.140625" style="1"/>
    <col min="4343" max="4343" width="38.5703125" style="1" customWidth="1"/>
    <col min="4344" max="4344" width="6.5703125" style="1" customWidth="1"/>
    <col min="4345" max="4345" width="7.7109375" style="1" bestFit="1" customWidth="1"/>
    <col min="4346" max="4346" width="7.28515625" style="1" customWidth="1"/>
    <col min="4347" max="4347" width="6.5703125" style="1" bestFit="1" customWidth="1"/>
    <col min="4348" max="4348" width="7.28515625" style="1" bestFit="1" customWidth="1"/>
    <col min="4349" max="4349" width="8.140625" style="1" customWidth="1"/>
    <col min="4350" max="4350" width="7.140625" style="1" customWidth="1"/>
    <col min="4351" max="4351" width="7.7109375" style="1" bestFit="1" customWidth="1"/>
    <col min="4352" max="4352" width="7.28515625" style="1" customWidth="1"/>
    <col min="4353" max="4353" width="7" style="1" customWidth="1"/>
    <col min="4354" max="4354" width="7.5703125" style="1" customWidth="1"/>
    <col min="4355" max="4355" width="7.140625" style="1" customWidth="1"/>
    <col min="4356" max="4356" width="7" style="1" customWidth="1"/>
    <col min="4357" max="4357" width="7.5703125" style="1" customWidth="1"/>
    <col min="4358" max="4358" width="7.140625" style="1" customWidth="1"/>
    <col min="4359" max="4375" width="8.7109375" style="1" customWidth="1"/>
    <col min="4376" max="4376" width="36.85546875" style="1" customWidth="1"/>
    <col min="4377" max="4383" width="14.28515625" style="1" customWidth="1"/>
    <col min="4384" max="4598" width="9.140625" style="1"/>
    <col min="4599" max="4599" width="38.5703125" style="1" customWidth="1"/>
    <col min="4600" max="4600" width="6.5703125" style="1" customWidth="1"/>
    <col min="4601" max="4601" width="7.7109375" style="1" bestFit="1" customWidth="1"/>
    <col min="4602" max="4602" width="7.28515625" style="1" customWidth="1"/>
    <col min="4603" max="4603" width="6.5703125" style="1" bestFit="1" customWidth="1"/>
    <col min="4604" max="4604" width="7.28515625" style="1" bestFit="1" customWidth="1"/>
    <col min="4605" max="4605" width="8.140625" style="1" customWidth="1"/>
    <col min="4606" max="4606" width="7.140625" style="1" customWidth="1"/>
    <col min="4607" max="4607" width="7.7109375" style="1" bestFit="1" customWidth="1"/>
    <col min="4608" max="4608" width="7.28515625" style="1" customWidth="1"/>
    <col min="4609" max="4609" width="7" style="1" customWidth="1"/>
    <col min="4610" max="4610" width="7.5703125" style="1" customWidth="1"/>
    <col min="4611" max="4611" width="7.140625" style="1" customWidth="1"/>
    <col min="4612" max="4612" width="7" style="1" customWidth="1"/>
    <col min="4613" max="4613" width="7.5703125" style="1" customWidth="1"/>
    <col min="4614" max="4614" width="7.140625" style="1" customWidth="1"/>
    <col min="4615" max="4631" width="8.7109375" style="1" customWidth="1"/>
    <col min="4632" max="4632" width="36.85546875" style="1" customWidth="1"/>
    <col min="4633" max="4639" width="14.28515625" style="1" customWidth="1"/>
    <col min="4640" max="4854" width="9.140625" style="1"/>
    <col min="4855" max="4855" width="38.5703125" style="1" customWidth="1"/>
    <col min="4856" max="4856" width="6.5703125" style="1" customWidth="1"/>
    <col min="4857" max="4857" width="7.7109375" style="1" bestFit="1" customWidth="1"/>
    <col min="4858" max="4858" width="7.28515625" style="1" customWidth="1"/>
    <col min="4859" max="4859" width="6.5703125" style="1" bestFit="1" customWidth="1"/>
    <col min="4860" max="4860" width="7.28515625" style="1" bestFit="1" customWidth="1"/>
    <col min="4861" max="4861" width="8.140625" style="1" customWidth="1"/>
    <col min="4862" max="4862" width="7.140625" style="1" customWidth="1"/>
    <col min="4863" max="4863" width="7.7109375" style="1" bestFit="1" customWidth="1"/>
    <col min="4864" max="4864" width="7.28515625" style="1" customWidth="1"/>
    <col min="4865" max="4865" width="7" style="1" customWidth="1"/>
    <col min="4866" max="4866" width="7.5703125" style="1" customWidth="1"/>
    <col min="4867" max="4867" width="7.140625" style="1" customWidth="1"/>
    <col min="4868" max="4868" width="7" style="1" customWidth="1"/>
    <col min="4869" max="4869" width="7.5703125" style="1" customWidth="1"/>
    <col min="4870" max="4870" width="7.140625" style="1" customWidth="1"/>
    <col min="4871" max="4887" width="8.7109375" style="1" customWidth="1"/>
    <col min="4888" max="4888" width="36.85546875" style="1" customWidth="1"/>
    <col min="4889" max="4895" width="14.28515625" style="1" customWidth="1"/>
    <col min="4896" max="5110" width="9.140625" style="1"/>
    <col min="5111" max="5111" width="38.5703125" style="1" customWidth="1"/>
    <col min="5112" max="5112" width="6.5703125" style="1" customWidth="1"/>
    <col min="5113" max="5113" width="7.7109375" style="1" bestFit="1" customWidth="1"/>
    <col min="5114" max="5114" width="7.28515625" style="1" customWidth="1"/>
    <col min="5115" max="5115" width="6.5703125" style="1" bestFit="1" customWidth="1"/>
    <col min="5116" max="5116" width="7.28515625" style="1" bestFit="1" customWidth="1"/>
    <col min="5117" max="5117" width="8.140625" style="1" customWidth="1"/>
    <col min="5118" max="5118" width="7.140625" style="1" customWidth="1"/>
    <col min="5119" max="5119" width="7.7109375" style="1" bestFit="1" customWidth="1"/>
    <col min="5120" max="5120" width="7.28515625" style="1" customWidth="1"/>
    <col min="5121" max="5121" width="7" style="1" customWidth="1"/>
    <col min="5122" max="5122" width="7.5703125" style="1" customWidth="1"/>
    <col min="5123" max="5123" width="7.140625" style="1" customWidth="1"/>
    <col min="5124" max="5124" width="7" style="1" customWidth="1"/>
    <col min="5125" max="5125" width="7.5703125" style="1" customWidth="1"/>
    <col min="5126" max="5126" width="7.140625" style="1" customWidth="1"/>
    <col min="5127" max="5143" width="8.7109375" style="1" customWidth="1"/>
    <col min="5144" max="5144" width="36.85546875" style="1" customWidth="1"/>
    <col min="5145" max="5151" width="14.28515625" style="1" customWidth="1"/>
    <col min="5152" max="5366" width="9.140625" style="1"/>
    <col min="5367" max="5367" width="38.5703125" style="1" customWidth="1"/>
    <col min="5368" max="5368" width="6.5703125" style="1" customWidth="1"/>
    <col min="5369" max="5369" width="7.7109375" style="1" bestFit="1" customWidth="1"/>
    <col min="5370" max="5370" width="7.28515625" style="1" customWidth="1"/>
    <col min="5371" max="5371" width="6.5703125" style="1" bestFit="1" customWidth="1"/>
    <col min="5372" max="5372" width="7.28515625" style="1" bestFit="1" customWidth="1"/>
    <col min="5373" max="5373" width="8.140625" style="1" customWidth="1"/>
    <col min="5374" max="5374" width="7.140625" style="1" customWidth="1"/>
    <col min="5375" max="5375" width="7.7109375" style="1" bestFit="1" customWidth="1"/>
    <col min="5376" max="5376" width="7.28515625" style="1" customWidth="1"/>
    <col min="5377" max="5377" width="7" style="1" customWidth="1"/>
    <col min="5378" max="5378" width="7.5703125" style="1" customWidth="1"/>
    <col min="5379" max="5379" width="7.140625" style="1" customWidth="1"/>
    <col min="5380" max="5380" width="7" style="1" customWidth="1"/>
    <col min="5381" max="5381" width="7.5703125" style="1" customWidth="1"/>
    <col min="5382" max="5382" width="7.140625" style="1" customWidth="1"/>
    <col min="5383" max="5399" width="8.7109375" style="1" customWidth="1"/>
    <col min="5400" max="5400" width="36.85546875" style="1" customWidth="1"/>
    <col min="5401" max="5407" width="14.28515625" style="1" customWidth="1"/>
    <col min="5408" max="5622" width="9.140625" style="1"/>
    <col min="5623" max="5623" width="38.5703125" style="1" customWidth="1"/>
    <col min="5624" max="5624" width="6.5703125" style="1" customWidth="1"/>
    <col min="5625" max="5625" width="7.7109375" style="1" bestFit="1" customWidth="1"/>
    <col min="5626" max="5626" width="7.28515625" style="1" customWidth="1"/>
    <col min="5627" max="5627" width="6.5703125" style="1" bestFit="1" customWidth="1"/>
    <col min="5628" max="5628" width="7.28515625" style="1" bestFit="1" customWidth="1"/>
    <col min="5629" max="5629" width="8.140625" style="1" customWidth="1"/>
    <col min="5630" max="5630" width="7.140625" style="1" customWidth="1"/>
    <col min="5631" max="5631" width="7.7109375" style="1" bestFit="1" customWidth="1"/>
    <col min="5632" max="5632" width="7.28515625" style="1" customWidth="1"/>
    <col min="5633" max="5633" width="7" style="1" customWidth="1"/>
    <col min="5634" max="5634" width="7.5703125" style="1" customWidth="1"/>
    <col min="5635" max="5635" width="7.140625" style="1" customWidth="1"/>
    <col min="5636" max="5636" width="7" style="1" customWidth="1"/>
    <col min="5637" max="5637" width="7.5703125" style="1" customWidth="1"/>
    <col min="5638" max="5638" width="7.140625" style="1" customWidth="1"/>
    <col min="5639" max="5655" width="8.7109375" style="1" customWidth="1"/>
    <col min="5656" max="5656" width="36.85546875" style="1" customWidth="1"/>
    <col min="5657" max="5663" width="14.28515625" style="1" customWidth="1"/>
    <col min="5664" max="5878" width="9.140625" style="1"/>
    <col min="5879" max="5879" width="38.5703125" style="1" customWidth="1"/>
    <col min="5880" max="5880" width="6.5703125" style="1" customWidth="1"/>
    <col min="5881" max="5881" width="7.7109375" style="1" bestFit="1" customWidth="1"/>
    <col min="5882" max="5882" width="7.28515625" style="1" customWidth="1"/>
    <col min="5883" max="5883" width="6.5703125" style="1" bestFit="1" customWidth="1"/>
    <col min="5884" max="5884" width="7.28515625" style="1" bestFit="1" customWidth="1"/>
    <col min="5885" max="5885" width="8.140625" style="1" customWidth="1"/>
    <col min="5886" max="5886" width="7.140625" style="1" customWidth="1"/>
    <col min="5887" max="5887" width="7.7109375" style="1" bestFit="1" customWidth="1"/>
    <col min="5888" max="5888" width="7.28515625" style="1" customWidth="1"/>
    <col min="5889" max="5889" width="7" style="1" customWidth="1"/>
    <col min="5890" max="5890" width="7.5703125" style="1" customWidth="1"/>
    <col min="5891" max="5891" width="7.140625" style="1" customWidth="1"/>
    <col min="5892" max="5892" width="7" style="1" customWidth="1"/>
    <col min="5893" max="5893" width="7.5703125" style="1" customWidth="1"/>
    <col min="5894" max="5894" width="7.140625" style="1" customWidth="1"/>
    <col min="5895" max="5911" width="8.7109375" style="1" customWidth="1"/>
    <col min="5912" max="5912" width="36.85546875" style="1" customWidth="1"/>
    <col min="5913" max="5919" width="14.28515625" style="1" customWidth="1"/>
    <col min="5920" max="6134" width="9.140625" style="1"/>
    <col min="6135" max="6135" width="38.5703125" style="1" customWidth="1"/>
    <col min="6136" max="6136" width="6.5703125" style="1" customWidth="1"/>
    <col min="6137" max="6137" width="7.7109375" style="1" bestFit="1" customWidth="1"/>
    <col min="6138" max="6138" width="7.28515625" style="1" customWidth="1"/>
    <col min="6139" max="6139" width="6.5703125" style="1" bestFit="1" customWidth="1"/>
    <col min="6140" max="6140" width="7.28515625" style="1" bestFit="1" customWidth="1"/>
    <col min="6141" max="6141" width="8.140625" style="1" customWidth="1"/>
    <col min="6142" max="6142" width="7.140625" style="1" customWidth="1"/>
    <col min="6143" max="6143" width="7.7109375" style="1" bestFit="1" customWidth="1"/>
    <col min="6144" max="6144" width="7.28515625" style="1" customWidth="1"/>
    <col min="6145" max="6145" width="7" style="1" customWidth="1"/>
    <col min="6146" max="6146" width="7.5703125" style="1" customWidth="1"/>
    <col min="6147" max="6147" width="7.140625" style="1" customWidth="1"/>
    <col min="6148" max="6148" width="7" style="1" customWidth="1"/>
    <col min="6149" max="6149" width="7.5703125" style="1" customWidth="1"/>
    <col min="6150" max="6150" width="7.140625" style="1" customWidth="1"/>
    <col min="6151" max="6167" width="8.7109375" style="1" customWidth="1"/>
    <col min="6168" max="6168" width="36.85546875" style="1" customWidth="1"/>
    <col min="6169" max="6175" width="14.28515625" style="1" customWidth="1"/>
    <col min="6176" max="6390" width="9.140625" style="1"/>
    <col min="6391" max="6391" width="38.5703125" style="1" customWidth="1"/>
    <col min="6392" max="6392" width="6.5703125" style="1" customWidth="1"/>
    <col min="6393" max="6393" width="7.7109375" style="1" bestFit="1" customWidth="1"/>
    <col min="6394" max="6394" width="7.28515625" style="1" customWidth="1"/>
    <col min="6395" max="6395" width="6.5703125" style="1" bestFit="1" customWidth="1"/>
    <col min="6396" max="6396" width="7.28515625" style="1" bestFit="1" customWidth="1"/>
    <col min="6397" max="6397" width="8.140625" style="1" customWidth="1"/>
    <col min="6398" max="6398" width="7.140625" style="1" customWidth="1"/>
    <col min="6399" max="6399" width="7.7109375" style="1" bestFit="1" customWidth="1"/>
    <col min="6400" max="6400" width="7.28515625" style="1" customWidth="1"/>
    <col min="6401" max="6401" width="7" style="1" customWidth="1"/>
    <col min="6402" max="6402" width="7.5703125" style="1" customWidth="1"/>
    <col min="6403" max="6403" width="7.140625" style="1" customWidth="1"/>
    <col min="6404" max="6404" width="7" style="1" customWidth="1"/>
    <col min="6405" max="6405" width="7.5703125" style="1" customWidth="1"/>
    <col min="6406" max="6406" width="7.140625" style="1" customWidth="1"/>
    <col min="6407" max="6423" width="8.7109375" style="1" customWidth="1"/>
    <col min="6424" max="6424" width="36.85546875" style="1" customWidth="1"/>
    <col min="6425" max="6431" width="14.28515625" style="1" customWidth="1"/>
    <col min="6432" max="6646" width="9.140625" style="1"/>
    <col min="6647" max="6647" width="38.5703125" style="1" customWidth="1"/>
    <col min="6648" max="6648" width="6.5703125" style="1" customWidth="1"/>
    <col min="6649" max="6649" width="7.7109375" style="1" bestFit="1" customWidth="1"/>
    <col min="6650" max="6650" width="7.28515625" style="1" customWidth="1"/>
    <col min="6651" max="6651" width="6.5703125" style="1" bestFit="1" customWidth="1"/>
    <col min="6652" max="6652" width="7.28515625" style="1" bestFit="1" customWidth="1"/>
    <col min="6653" max="6653" width="8.140625" style="1" customWidth="1"/>
    <col min="6654" max="6654" width="7.140625" style="1" customWidth="1"/>
    <col min="6655" max="6655" width="7.7109375" style="1" bestFit="1" customWidth="1"/>
    <col min="6656" max="6656" width="7.28515625" style="1" customWidth="1"/>
    <col min="6657" max="6657" width="7" style="1" customWidth="1"/>
    <col min="6658" max="6658" width="7.5703125" style="1" customWidth="1"/>
    <col min="6659" max="6659" width="7.140625" style="1" customWidth="1"/>
    <col min="6660" max="6660" width="7" style="1" customWidth="1"/>
    <col min="6661" max="6661" width="7.5703125" style="1" customWidth="1"/>
    <col min="6662" max="6662" width="7.140625" style="1" customWidth="1"/>
    <col min="6663" max="6679" width="8.7109375" style="1" customWidth="1"/>
    <col min="6680" max="6680" width="36.85546875" style="1" customWidth="1"/>
    <col min="6681" max="6687" width="14.28515625" style="1" customWidth="1"/>
    <col min="6688" max="6902" width="9.140625" style="1"/>
    <col min="6903" max="6903" width="38.5703125" style="1" customWidth="1"/>
    <col min="6904" max="6904" width="6.5703125" style="1" customWidth="1"/>
    <col min="6905" max="6905" width="7.7109375" style="1" bestFit="1" customWidth="1"/>
    <col min="6906" max="6906" width="7.28515625" style="1" customWidth="1"/>
    <col min="6907" max="6907" width="6.5703125" style="1" bestFit="1" customWidth="1"/>
    <col min="6908" max="6908" width="7.28515625" style="1" bestFit="1" customWidth="1"/>
    <col min="6909" max="6909" width="8.140625" style="1" customWidth="1"/>
    <col min="6910" max="6910" width="7.140625" style="1" customWidth="1"/>
    <col min="6911" max="6911" width="7.7109375" style="1" bestFit="1" customWidth="1"/>
    <col min="6912" max="6912" width="7.28515625" style="1" customWidth="1"/>
    <col min="6913" max="6913" width="7" style="1" customWidth="1"/>
    <col min="6914" max="6914" width="7.5703125" style="1" customWidth="1"/>
    <col min="6915" max="6915" width="7.140625" style="1" customWidth="1"/>
    <col min="6916" max="6916" width="7" style="1" customWidth="1"/>
    <col min="6917" max="6917" width="7.5703125" style="1" customWidth="1"/>
    <col min="6918" max="6918" width="7.140625" style="1" customWidth="1"/>
    <col min="6919" max="6935" width="8.7109375" style="1" customWidth="1"/>
    <col min="6936" max="6936" width="36.85546875" style="1" customWidth="1"/>
    <col min="6937" max="6943" width="14.28515625" style="1" customWidth="1"/>
    <col min="6944" max="7158" width="9.140625" style="1"/>
    <col min="7159" max="7159" width="38.5703125" style="1" customWidth="1"/>
    <col min="7160" max="7160" width="6.5703125" style="1" customWidth="1"/>
    <col min="7161" max="7161" width="7.7109375" style="1" bestFit="1" customWidth="1"/>
    <col min="7162" max="7162" width="7.28515625" style="1" customWidth="1"/>
    <col min="7163" max="7163" width="6.5703125" style="1" bestFit="1" customWidth="1"/>
    <col min="7164" max="7164" width="7.28515625" style="1" bestFit="1" customWidth="1"/>
    <col min="7165" max="7165" width="8.140625" style="1" customWidth="1"/>
    <col min="7166" max="7166" width="7.140625" style="1" customWidth="1"/>
    <col min="7167" max="7167" width="7.7109375" style="1" bestFit="1" customWidth="1"/>
    <col min="7168" max="7168" width="7.28515625" style="1" customWidth="1"/>
    <col min="7169" max="7169" width="7" style="1" customWidth="1"/>
    <col min="7170" max="7170" width="7.5703125" style="1" customWidth="1"/>
    <col min="7171" max="7171" width="7.140625" style="1" customWidth="1"/>
    <col min="7172" max="7172" width="7" style="1" customWidth="1"/>
    <col min="7173" max="7173" width="7.5703125" style="1" customWidth="1"/>
    <col min="7174" max="7174" width="7.140625" style="1" customWidth="1"/>
    <col min="7175" max="7191" width="8.7109375" style="1" customWidth="1"/>
    <col min="7192" max="7192" width="36.85546875" style="1" customWidth="1"/>
    <col min="7193" max="7199" width="14.28515625" style="1" customWidth="1"/>
    <col min="7200" max="7414" width="9.140625" style="1"/>
    <col min="7415" max="7415" width="38.5703125" style="1" customWidth="1"/>
    <col min="7416" max="7416" width="6.5703125" style="1" customWidth="1"/>
    <col min="7417" max="7417" width="7.7109375" style="1" bestFit="1" customWidth="1"/>
    <col min="7418" max="7418" width="7.28515625" style="1" customWidth="1"/>
    <col min="7419" max="7419" width="6.5703125" style="1" bestFit="1" customWidth="1"/>
    <col min="7420" max="7420" width="7.28515625" style="1" bestFit="1" customWidth="1"/>
    <col min="7421" max="7421" width="8.140625" style="1" customWidth="1"/>
    <col min="7422" max="7422" width="7.140625" style="1" customWidth="1"/>
    <col min="7423" max="7423" width="7.7109375" style="1" bestFit="1" customWidth="1"/>
    <col min="7424" max="7424" width="7.28515625" style="1" customWidth="1"/>
    <col min="7425" max="7425" width="7" style="1" customWidth="1"/>
    <col min="7426" max="7426" width="7.5703125" style="1" customWidth="1"/>
    <col min="7427" max="7427" width="7.140625" style="1" customWidth="1"/>
    <col min="7428" max="7428" width="7" style="1" customWidth="1"/>
    <col min="7429" max="7429" width="7.5703125" style="1" customWidth="1"/>
    <col min="7430" max="7430" width="7.140625" style="1" customWidth="1"/>
    <col min="7431" max="7447" width="8.7109375" style="1" customWidth="1"/>
    <col min="7448" max="7448" width="36.85546875" style="1" customWidth="1"/>
    <col min="7449" max="7455" width="14.28515625" style="1" customWidth="1"/>
    <col min="7456" max="7670" width="9.140625" style="1"/>
    <col min="7671" max="7671" width="38.5703125" style="1" customWidth="1"/>
    <col min="7672" max="7672" width="6.5703125" style="1" customWidth="1"/>
    <col min="7673" max="7673" width="7.7109375" style="1" bestFit="1" customWidth="1"/>
    <col min="7674" max="7674" width="7.28515625" style="1" customWidth="1"/>
    <col min="7675" max="7675" width="6.5703125" style="1" bestFit="1" customWidth="1"/>
    <col min="7676" max="7676" width="7.28515625" style="1" bestFit="1" customWidth="1"/>
    <col min="7677" max="7677" width="8.140625" style="1" customWidth="1"/>
    <col min="7678" max="7678" width="7.140625" style="1" customWidth="1"/>
    <col min="7679" max="7679" width="7.7109375" style="1" bestFit="1" customWidth="1"/>
    <col min="7680" max="7680" width="7.28515625" style="1" customWidth="1"/>
    <col min="7681" max="7681" width="7" style="1" customWidth="1"/>
    <col min="7682" max="7682" width="7.5703125" style="1" customWidth="1"/>
    <col min="7683" max="7683" width="7.140625" style="1" customWidth="1"/>
    <col min="7684" max="7684" width="7" style="1" customWidth="1"/>
    <col min="7685" max="7685" width="7.5703125" style="1" customWidth="1"/>
    <col min="7686" max="7686" width="7.140625" style="1" customWidth="1"/>
    <col min="7687" max="7703" width="8.7109375" style="1" customWidth="1"/>
    <col min="7704" max="7704" width="36.85546875" style="1" customWidth="1"/>
    <col min="7705" max="7711" width="14.28515625" style="1" customWidth="1"/>
    <col min="7712" max="7926" width="9.140625" style="1"/>
    <col min="7927" max="7927" width="38.5703125" style="1" customWidth="1"/>
    <col min="7928" max="7928" width="6.5703125" style="1" customWidth="1"/>
    <col min="7929" max="7929" width="7.7109375" style="1" bestFit="1" customWidth="1"/>
    <col min="7930" max="7930" width="7.28515625" style="1" customWidth="1"/>
    <col min="7931" max="7931" width="6.5703125" style="1" bestFit="1" customWidth="1"/>
    <col min="7932" max="7932" width="7.28515625" style="1" bestFit="1" customWidth="1"/>
    <col min="7933" max="7933" width="8.140625" style="1" customWidth="1"/>
    <col min="7934" max="7934" width="7.140625" style="1" customWidth="1"/>
    <col min="7935" max="7935" width="7.7109375" style="1" bestFit="1" customWidth="1"/>
    <col min="7936" max="7936" width="7.28515625" style="1" customWidth="1"/>
    <col min="7937" max="7937" width="7" style="1" customWidth="1"/>
    <col min="7938" max="7938" width="7.5703125" style="1" customWidth="1"/>
    <col min="7939" max="7939" width="7.140625" style="1" customWidth="1"/>
    <col min="7940" max="7940" width="7" style="1" customWidth="1"/>
    <col min="7941" max="7941" width="7.5703125" style="1" customWidth="1"/>
    <col min="7942" max="7942" width="7.140625" style="1" customWidth="1"/>
    <col min="7943" max="7959" width="8.7109375" style="1" customWidth="1"/>
    <col min="7960" max="7960" width="36.85546875" style="1" customWidth="1"/>
    <col min="7961" max="7967" width="14.28515625" style="1" customWidth="1"/>
    <col min="7968" max="8182" width="9.140625" style="1"/>
    <col min="8183" max="8183" width="38.5703125" style="1" customWidth="1"/>
    <col min="8184" max="8184" width="6.5703125" style="1" customWidth="1"/>
    <col min="8185" max="8185" width="7.7109375" style="1" bestFit="1" customWidth="1"/>
    <col min="8186" max="8186" width="7.28515625" style="1" customWidth="1"/>
    <col min="8187" max="8187" width="6.5703125" style="1" bestFit="1" customWidth="1"/>
    <col min="8188" max="8188" width="7.28515625" style="1" bestFit="1" customWidth="1"/>
    <col min="8189" max="8189" width="8.140625" style="1" customWidth="1"/>
    <col min="8190" max="8190" width="7.140625" style="1" customWidth="1"/>
    <col min="8191" max="8191" width="7.7109375" style="1" bestFit="1" customWidth="1"/>
    <col min="8192" max="8192" width="7.28515625" style="1" customWidth="1"/>
    <col min="8193" max="8193" width="7" style="1" customWidth="1"/>
    <col min="8194" max="8194" width="7.5703125" style="1" customWidth="1"/>
    <col min="8195" max="8195" width="7.140625" style="1" customWidth="1"/>
    <col min="8196" max="8196" width="7" style="1" customWidth="1"/>
    <col min="8197" max="8197" width="7.5703125" style="1" customWidth="1"/>
    <col min="8198" max="8198" width="7.140625" style="1" customWidth="1"/>
    <col min="8199" max="8215" width="8.7109375" style="1" customWidth="1"/>
    <col min="8216" max="8216" width="36.85546875" style="1" customWidth="1"/>
    <col min="8217" max="8223" width="14.28515625" style="1" customWidth="1"/>
    <col min="8224" max="8438" width="9.140625" style="1"/>
    <col min="8439" max="8439" width="38.5703125" style="1" customWidth="1"/>
    <col min="8440" max="8440" width="6.5703125" style="1" customWidth="1"/>
    <col min="8441" max="8441" width="7.7109375" style="1" bestFit="1" customWidth="1"/>
    <col min="8442" max="8442" width="7.28515625" style="1" customWidth="1"/>
    <col min="8443" max="8443" width="6.5703125" style="1" bestFit="1" customWidth="1"/>
    <col min="8444" max="8444" width="7.28515625" style="1" bestFit="1" customWidth="1"/>
    <col min="8445" max="8445" width="8.140625" style="1" customWidth="1"/>
    <col min="8446" max="8446" width="7.140625" style="1" customWidth="1"/>
    <col min="8447" max="8447" width="7.7109375" style="1" bestFit="1" customWidth="1"/>
    <col min="8448" max="8448" width="7.28515625" style="1" customWidth="1"/>
    <col min="8449" max="8449" width="7" style="1" customWidth="1"/>
    <col min="8450" max="8450" width="7.5703125" style="1" customWidth="1"/>
    <col min="8451" max="8451" width="7.140625" style="1" customWidth="1"/>
    <col min="8452" max="8452" width="7" style="1" customWidth="1"/>
    <col min="8453" max="8453" width="7.5703125" style="1" customWidth="1"/>
    <col min="8454" max="8454" width="7.140625" style="1" customWidth="1"/>
    <col min="8455" max="8471" width="8.7109375" style="1" customWidth="1"/>
    <col min="8472" max="8472" width="36.85546875" style="1" customWidth="1"/>
    <col min="8473" max="8479" width="14.28515625" style="1" customWidth="1"/>
    <col min="8480" max="8694" width="9.140625" style="1"/>
    <col min="8695" max="8695" width="38.5703125" style="1" customWidth="1"/>
    <col min="8696" max="8696" width="6.5703125" style="1" customWidth="1"/>
    <col min="8697" max="8697" width="7.7109375" style="1" bestFit="1" customWidth="1"/>
    <col min="8698" max="8698" width="7.28515625" style="1" customWidth="1"/>
    <col min="8699" max="8699" width="6.5703125" style="1" bestFit="1" customWidth="1"/>
    <col min="8700" max="8700" width="7.28515625" style="1" bestFit="1" customWidth="1"/>
    <col min="8701" max="8701" width="8.140625" style="1" customWidth="1"/>
    <col min="8702" max="8702" width="7.140625" style="1" customWidth="1"/>
    <col min="8703" max="8703" width="7.7109375" style="1" bestFit="1" customWidth="1"/>
    <col min="8704" max="8704" width="7.28515625" style="1" customWidth="1"/>
    <col min="8705" max="8705" width="7" style="1" customWidth="1"/>
    <col min="8706" max="8706" width="7.5703125" style="1" customWidth="1"/>
    <col min="8707" max="8707" width="7.140625" style="1" customWidth="1"/>
    <col min="8708" max="8708" width="7" style="1" customWidth="1"/>
    <col min="8709" max="8709" width="7.5703125" style="1" customWidth="1"/>
    <col min="8710" max="8710" width="7.140625" style="1" customWidth="1"/>
    <col min="8711" max="8727" width="8.7109375" style="1" customWidth="1"/>
    <col min="8728" max="8728" width="36.85546875" style="1" customWidth="1"/>
    <col min="8729" max="8735" width="14.28515625" style="1" customWidth="1"/>
    <col min="8736" max="8950" width="9.140625" style="1"/>
    <col min="8951" max="8951" width="38.5703125" style="1" customWidth="1"/>
    <col min="8952" max="8952" width="6.5703125" style="1" customWidth="1"/>
    <col min="8953" max="8953" width="7.7109375" style="1" bestFit="1" customWidth="1"/>
    <col min="8954" max="8954" width="7.28515625" style="1" customWidth="1"/>
    <col min="8955" max="8955" width="6.5703125" style="1" bestFit="1" customWidth="1"/>
    <col min="8956" max="8956" width="7.28515625" style="1" bestFit="1" customWidth="1"/>
    <col min="8957" max="8957" width="8.140625" style="1" customWidth="1"/>
    <col min="8958" max="8958" width="7.140625" style="1" customWidth="1"/>
    <col min="8959" max="8959" width="7.7109375" style="1" bestFit="1" customWidth="1"/>
    <col min="8960" max="8960" width="7.28515625" style="1" customWidth="1"/>
    <col min="8961" max="8961" width="7" style="1" customWidth="1"/>
    <col min="8962" max="8962" width="7.5703125" style="1" customWidth="1"/>
    <col min="8963" max="8963" width="7.140625" style="1" customWidth="1"/>
    <col min="8964" max="8964" width="7" style="1" customWidth="1"/>
    <col min="8965" max="8965" width="7.5703125" style="1" customWidth="1"/>
    <col min="8966" max="8966" width="7.140625" style="1" customWidth="1"/>
    <col min="8967" max="8983" width="8.7109375" style="1" customWidth="1"/>
    <col min="8984" max="8984" width="36.85546875" style="1" customWidth="1"/>
    <col min="8985" max="8991" width="14.28515625" style="1" customWidth="1"/>
    <col min="8992" max="9206" width="9.140625" style="1"/>
    <col min="9207" max="9207" width="38.5703125" style="1" customWidth="1"/>
    <col min="9208" max="9208" width="6.5703125" style="1" customWidth="1"/>
    <col min="9209" max="9209" width="7.7109375" style="1" bestFit="1" customWidth="1"/>
    <col min="9210" max="9210" width="7.28515625" style="1" customWidth="1"/>
    <col min="9211" max="9211" width="6.5703125" style="1" bestFit="1" customWidth="1"/>
    <col min="9212" max="9212" width="7.28515625" style="1" bestFit="1" customWidth="1"/>
    <col min="9213" max="9213" width="8.140625" style="1" customWidth="1"/>
    <col min="9214" max="9214" width="7.140625" style="1" customWidth="1"/>
    <col min="9215" max="9215" width="7.7109375" style="1" bestFit="1" customWidth="1"/>
    <col min="9216" max="9216" width="7.28515625" style="1" customWidth="1"/>
    <col min="9217" max="9217" width="7" style="1" customWidth="1"/>
    <col min="9218" max="9218" width="7.5703125" style="1" customWidth="1"/>
    <col min="9219" max="9219" width="7.140625" style="1" customWidth="1"/>
    <col min="9220" max="9220" width="7" style="1" customWidth="1"/>
    <col min="9221" max="9221" width="7.5703125" style="1" customWidth="1"/>
    <col min="9222" max="9222" width="7.140625" style="1" customWidth="1"/>
    <col min="9223" max="9239" width="8.7109375" style="1" customWidth="1"/>
    <col min="9240" max="9240" width="36.85546875" style="1" customWidth="1"/>
    <col min="9241" max="9247" width="14.28515625" style="1" customWidth="1"/>
    <col min="9248" max="9462" width="9.140625" style="1"/>
    <col min="9463" max="9463" width="38.5703125" style="1" customWidth="1"/>
    <col min="9464" max="9464" width="6.5703125" style="1" customWidth="1"/>
    <col min="9465" max="9465" width="7.7109375" style="1" bestFit="1" customWidth="1"/>
    <col min="9466" max="9466" width="7.28515625" style="1" customWidth="1"/>
    <col min="9467" max="9467" width="6.5703125" style="1" bestFit="1" customWidth="1"/>
    <col min="9468" max="9468" width="7.28515625" style="1" bestFit="1" customWidth="1"/>
    <col min="9469" max="9469" width="8.140625" style="1" customWidth="1"/>
    <col min="9470" max="9470" width="7.140625" style="1" customWidth="1"/>
    <col min="9471" max="9471" width="7.7109375" style="1" bestFit="1" customWidth="1"/>
    <col min="9472" max="9472" width="7.28515625" style="1" customWidth="1"/>
    <col min="9473" max="9473" width="7" style="1" customWidth="1"/>
    <col min="9474" max="9474" width="7.5703125" style="1" customWidth="1"/>
    <col min="9475" max="9475" width="7.140625" style="1" customWidth="1"/>
    <col min="9476" max="9476" width="7" style="1" customWidth="1"/>
    <col min="9477" max="9477" width="7.5703125" style="1" customWidth="1"/>
    <col min="9478" max="9478" width="7.140625" style="1" customWidth="1"/>
    <col min="9479" max="9495" width="8.7109375" style="1" customWidth="1"/>
    <col min="9496" max="9496" width="36.85546875" style="1" customWidth="1"/>
    <col min="9497" max="9503" width="14.28515625" style="1" customWidth="1"/>
    <col min="9504" max="9718" width="9.140625" style="1"/>
    <col min="9719" max="9719" width="38.5703125" style="1" customWidth="1"/>
    <col min="9720" max="9720" width="6.5703125" style="1" customWidth="1"/>
    <col min="9721" max="9721" width="7.7109375" style="1" bestFit="1" customWidth="1"/>
    <col min="9722" max="9722" width="7.28515625" style="1" customWidth="1"/>
    <col min="9723" max="9723" width="6.5703125" style="1" bestFit="1" customWidth="1"/>
    <col min="9724" max="9724" width="7.28515625" style="1" bestFit="1" customWidth="1"/>
    <col min="9725" max="9725" width="8.140625" style="1" customWidth="1"/>
    <col min="9726" max="9726" width="7.140625" style="1" customWidth="1"/>
    <col min="9727" max="9727" width="7.7109375" style="1" bestFit="1" customWidth="1"/>
    <col min="9728" max="9728" width="7.28515625" style="1" customWidth="1"/>
    <col min="9729" max="9729" width="7" style="1" customWidth="1"/>
    <col min="9730" max="9730" width="7.5703125" style="1" customWidth="1"/>
    <col min="9731" max="9731" width="7.140625" style="1" customWidth="1"/>
    <col min="9732" max="9732" width="7" style="1" customWidth="1"/>
    <col min="9733" max="9733" width="7.5703125" style="1" customWidth="1"/>
    <col min="9734" max="9734" width="7.140625" style="1" customWidth="1"/>
    <col min="9735" max="9751" width="8.7109375" style="1" customWidth="1"/>
    <col min="9752" max="9752" width="36.85546875" style="1" customWidth="1"/>
    <col min="9753" max="9759" width="14.28515625" style="1" customWidth="1"/>
    <col min="9760" max="9974" width="9.140625" style="1"/>
    <col min="9975" max="9975" width="38.5703125" style="1" customWidth="1"/>
    <col min="9976" max="9976" width="6.5703125" style="1" customWidth="1"/>
    <col min="9977" max="9977" width="7.7109375" style="1" bestFit="1" customWidth="1"/>
    <col min="9978" max="9978" width="7.28515625" style="1" customWidth="1"/>
    <col min="9979" max="9979" width="6.5703125" style="1" bestFit="1" customWidth="1"/>
    <col min="9980" max="9980" width="7.28515625" style="1" bestFit="1" customWidth="1"/>
    <col min="9981" max="9981" width="8.140625" style="1" customWidth="1"/>
    <col min="9982" max="9982" width="7.140625" style="1" customWidth="1"/>
    <col min="9983" max="9983" width="7.7109375" style="1" bestFit="1" customWidth="1"/>
    <col min="9984" max="9984" width="7.28515625" style="1" customWidth="1"/>
    <col min="9985" max="9985" width="7" style="1" customWidth="1"/>
    <col min="9986" max="9986" width="7.5703125" style="1" customWidth="1"/>
    <col min="9987" max="9987" width="7.140625" style="1" customWidth="1"/>
    <col min="9988" max="9988" width="7" style="1" customWidth="1"/>
    <col min="9989" max="9989" width="7.5703125" style="1" customWidth="1"/>
    <col min="9990" max="9990" width="7.140625" style="1" customWidth="1"/>
    <col min="9991" max="10007" width="8.7109375" style="1" customWidth="1"/>
    <col min="10008" max="10008" width="36.85546875" style="1" customWidth="1"/>
    <col min="10009" max="10015" width="14.28515625" style="1" customWidth="1"/>
    <col min="10016" max="10230" width="9.140625" style="1"/>
    <col min="10231" max="10231" width="38.5703125" style="1" customWidth="1"/>
    <col min="10232" max="10232" width="6.5703125" style="1" customWidth="1"/>
    <col min="10233" max="10233" width="7.7109375" style="1" bestFit="1" customWidth="1"/>
    <col min="10234" max="10234" width="7.28515625" style="1" customWidth="1"/>
    <col min="10235" max="10235" width="6.5703125" style="1" bestFit="1" customWidth="1"/>
    <col min="10236" max="10236" width="7.28515625" style="1" bestFit="1" customWidth="1"/>
    <col min="10237" max="10237" width="8.140625" style="1" customWidth="1"/>
    <col min="10238" max="10238" width="7.140625" style="1" customWidth="1"/>
    <col min="10239" max="10239" width="7.7109375" style="1" bestFit="1" customWidth="1"/>
    <col min="10240" max="10240" width="7.28515625" style="1" customWidth="1"/>
    <col min="10241" max="10241" width="7" style="1" customWidth="1"/>
    <col min="10242" max="10242" width="7.5703125" style="1" customWidth="1"/>
    <col min="10243" max="10243" width="7.140625" style="1" customWidth="1"/>
    <col min="10244" max="10244" width="7" style="1" customWidth="1"/>
    <col min="10245" max="10245" width="7.5703125" style="1" customWidth="1"/>
    <col min="10246" max="10246" width="7.140625" style="1" customWidth="1"/>
    <col min="10247" max="10263" width="8.7109375" style="1" customWidth="1"/>
    <col min="10264" max="10264" width="36.85546875" style="1" customWidth="1"/>
    <col min="10265" max="10271" width="14.28515625" style="1" customWidth="1"/>
    <col min="10272" max="10486" width="9.140625" style="1"/>
    <col min="10487" max="10487" width="38.5703125" style="1" customWidth="1"/>
    <col min="10488" max="10488" width="6.5703125" style="1" customWidth="1"/>
    <col min="10489" max="10489" width="7.7109375" style="1" bestFit="1" customWidth="1"/>
    <col min="10490" max="10490" width="7.28515625" style="1" customWidth="1"/>
    <col min="10491" max="10491" width="6.5703125" style="1" bestFit="1" customWidth="1"/>
    <col min="10492" max="10492" width="7.28515625" style="1" bestFit="1" customWidth="1"/>
    <col min="10493" max="10493" width="8.140625" style="1" customWidth="1"/>
    <col min="10494" max="10494" width="7.140625" style="1" customWidth="1"/>
    <col min="10495" max="10495" width="7.7109375" style="1" bestFit="1" customWidth="1"/>
    <col min="10496" max="10496" width="7.28515625" style="1" customWidth="1"/>
    <col min="10497" max="10497" width="7" style="1" customWidth="1"/>
    <col min="10498" max="10498" width="7.5703125" style="1" customWidth="1"/>
    <col min="10499" max="10499" width="7.140625" style="1" customWidth="1"/>
    <col min="10500" max="10500" width="7" style="1" customWidth="1"/>
    <col min="10501" max="10501" width="7.5703125" style="1" customWidth="1"/>
    <col min="10502" max="10502" width="7.140625" style="1" customWidth="1"/>
    <col min="10503" max="10519" width="8.7109375" style="1" customWidth="1"/>
    <col min="10520" max="10520" width="36.85546875" style="1" customWidth="1"/>
    <col min="10521" max="10527" width="14.28515625" style="1" customWidth="1"/>
    <col min="10528" max="10742" width="9.140625" style="1"/>
    <col min="10743" max="10743" width="38.5703125" style="1" customWidth="1"/>
    <col min="10744" max="10744" width="6.5703125" style="1" customWidth="1"/>
    <col min="10745" max="10745" width="7.7109375" style="1" bestFit="1" customWidth="1"/>
    <col min="10746" max="10746" width="7.28515625" style="1" customWidth="1"/>
    <col min="10747" max="10747" width="6.5703125" style="1" bestFit="1" customWidth="1"/>
    <col min="10748" max="10748" width="7.28515625" style="1" bestFit="1" customWidth="1"/>
    <col min="10749" max="10749" width="8.140625" style="1" customWidth="1"/>
    <col min="10750" max="10750" width="7.140625" style="1" customWidth="1"/>
    <col min="10751" max="10751" width="7.7109375" style="1" bestFit="1" customWidth="1"/>
    <col min="10752" max="10752" width="7.28515625" style="1" customWidth="1"/>
    <col min="10753" max="10753" width="7" style="1" customWidth="1"/>
    <col min="10754" max="10754" width="7.5703125" style="1" customWidth="1"/>
    <col min="10755" max="10755" width="7.140625" style="1" customWidth="1"/>
    <col min="10756" max="10756" width="7" style="1" customWidth="1"/>
    <col min="10757" max="10757" width="7.5703125" style="1" customWidth="1"/>
    <col min="10758" max="10758" width="7.140625" style="1" customWidth="1"/>
    <col min="10759" max="10775" width="8.7109375" style="1" customWidth="1"/>
    <col min="10776" max="10776" width="36.85546875" style="1" customWidth="1"/>
    <col min="10777" max="10783" width="14.28515625" style="1" customWidth="1"/>
    <col min="10784" max="10998" width="9.140625" style="1"/>
    <col min="10999" max="10999" width="38.5703125" style="1" customWidth="1"/>
    <col min="11000" max="11000" width="6.5703125" style="1" customWidth="1"/>
    <col min="11001" max="11001" width="7.7109375" style="1" bestFit="1" customWidth="1"/>
    <col min="11002" max="11002" width="7.28515625" style="1" customWidth="1"/>
    <col min="11003" max="11003" width="6.5703125" style="1" bestFit="1" customWidth="1"/>
    <col min="11004" max="11004" width="7.28515625" style="1" bestFit="1" customWidth="1"/>
    <col min="11005" max="11005" width="8.140625" style="1" customWidth="1"/>
    <col min="11006" max="11006" width="7.140625" style="1" customWidth="1"/>
    <col min="11007" max="11007" width="7.7109375" style="1" bestFit="1" customWidth="1"/>
    <col min="11008" max="11008" width="7.28515625" style="1" customWidth="1"/>
    <col min="11009" max="11009" width="7" style="1" customWidth="1"/>
    <col min="11010" max="11010" width="7.5703125" style="1" customWidth="1"/>
    <col min="11011" max="11011" width="7.140625" style="1" customWidth="1"/>
    <col min="11012" max="11012" width="7" style="1" customWidth="1"/>
    <col min="11013" max="11013" width="7.5703125" style="1" customWidth="1"/>
    <col min="11014" max="11014" width="7.140625" style="1" customWidth="1"/>
    <col min="11015" max="11031" width="8.7109375" style="1" customWidth="1"/>
    <col min="11032" max="11032" width="36.85546875" style="1" customWidth="1"/>
    <col min="11033" max="11039" width="14.28515625" style="1" customWidth="1"/>
    <col min="11040" max="11254" width="9.140625" style="1"/>
    <col min="11255" max="11255" width="38.5703125" style="1" customWidth="1"/>
    <col min="11256" max="11256" width="6.5703125" style="1" customWidth="1"/>
    <col min="11257" max="11257" width="7.7109375" style="1" bestFit="1" customWidth="1"/>
    <col min="11258" max="11258" width="7.28515625" style="1" customWidth="1"/>
    <col min="11259" max="11259" width="6.5703125" style="1" bestFit="1" customWidth="1"/>
    <col min="11260" max="11260" width="7.28515625" style="1" bestFit="1" customWidth="1"/>
    <col min="11261" max="11261" width="8.140625" style="1" customWidth="1"/>
    <col min="11262" max="11262" width="7.140625" style="1" customWidth="1"/>
    <col min="11263" max="11263" width="7.7109375" style="1" bestFit="1" customWidth="1"/>
    <col min="11264" max="11264" width="7.28515625" style="1" customWidth="1"/>
    <col min="11265" max="11265" width="7" style="1" customWidth="1"/>
    <col min="11266" max="11266" width="7.5703125" style="1" customWidth="1"/>
    <col min="11267" max="11267" width="7.140625" style="1" customWidth="1"/>
    <col min="11268" max="11268" width="7" style="1" customWidth="1"/>
    <col min="11269" max="11269" width="7.5703125" style="1" customWidth="1"/>
    <col min="11270" max="11270" width="7.140625" style="1" customWidth="1"/>
    <col min="11271" max="11287" width="8.7109375" style="1" customWidth="1"/>
    <col min="11288" max="11288" width="36.85546875" style="1" customWidth="1"/>
    <col min="11289" max="11295" width="14.28515625" style="1" customWidth="1"/>
    <col min="11296" max="11510" width="9.140625" style="1"/>
    <col min="11511" max="11511" width="38.5703125" style="1" customWidth="1"/>
    <col min="11512" max="11512" width="6.5703125" style="1" customWidth="1"/>
    <col min="11513" max="11513" width="7.7109375" style="1" bestFit="1" customWidth="1"/>
    <col min="11514" max="11514" width="7.28515625" style="1" customWidth="1"/>
    <col min="11515" max="11515" width="6.5703125" style="1" bestFit="1" customWidth="1"/>
    <col min="11516" max="11516" width="7.28515625" style="1" bestFit="1" customWidth="1"/>
    <col min="11517" max="11517" width="8.140625" style="1" customWidth="1"/>
    <col min="11518" max="11518" width="7.140625" style="1" customWidth="1"/>
    <col min="11519" max="11519" width="7.7109375" style="1" bestFit="1" customWidth="1"/>
    <col min="11520" max="11520" width="7.28515625" style="1" customWidth="1"/>
    <col min="11521" max="11521" width="7" style="1" customWidth="1"/>
    <col min="11522" max="11522" width="7.5703125" style="1" customWidth="1"/>
    <col min="11523" max="11523" width="7.140625" style="1" customWidth="1"/>
    <col min="11524" max="11524" width="7" style="1" customWidth="1"/>
    <col min="11525" max="11525" width="7.5703125" style="1" customWidth="1"/>
    <col min="11526" max="11526" width="7.140625" style="1" customWidth="1"/>
    <col min="11527" max="11543" width="8.7109375" style="1" customWidth="1"/>
    <col min="11544" max="11544" width="36.85546875" style="1" customWidth="1"/>
    <col min="11545" max="11551" width="14.28515625" style="1" customWidth="1"/>
    <col min="11552" max="11766" width="9.140625" style="1"/>
    <col min="11767" max="11767" width="38.5703125" style="1" customWidth="1"/>
    <col min="11768" max="11768" width="6.5703125" style="1" customWidth="1"/>
    <col min="11769" max="11769" width="7.7109375" style="1" bestFit="1" customWidth="1"/>
    <col min="11770" max="11770" width="7.28515625" style="1" customWidth="1"/>
    <col min="11771" max="11771" width="6.5703125" style="1" bestFit="1" customWidth="1"/>
    <col min="11772" max="11772" width="7.28515625" style="1" bestFit="1" customWidth="1"/>
    <col min="11773" max="11773" width="8.140625" style="1" customWidth="1"/>
    <col min="11774" max="11774" width="7.140625" style="1" customWidth="1"/>
    <col min="11775" max="11775" width="7.7109375" style="1" bestFit="1" customWidth="1"/>
    <col min="11776" max="11776" width="7.28515625" style="1" customWidth="1"/>
    <col min="11777" max="11777" width="7" style="1" customWidth="1"/>
    <col min="11778" max="11778" width="7.5703125" style="1" customWidth="1"/>
    <col min="11779" max="11779" width="7.140625" style="1" customWidth="1"/>
    <col min="11780" max="11780" width="7" style="1" customWidth="1"/>
    <col min="11781" max="11781" width="7.5703125" style="1" customWidth="1"/>
    <col min="11782" max="11782" width="7.140625" style="1" customWidth="1"/>
    <col min="11783" max="11799" width="8.7109375" style="1" customWidth="1"/>
    <col min="11800" max="11800" width="36.85546875" style="1" customWidth="1"/>
    <col min="11801" max="11807" width="14.28515625" style="1" customWidth="1"/>
    <col min="11808" max="12022" width="9.140625" style="1"/>
    <col min="12023" max="12023" width="38.5703125" style="1" customWidth="1"/>
    <col min="12024" max="12024" width="6.5703125" style="1" customWidth="1"/>
    <col min="12025" max="12025" width="7.7109375" style="1" bestFit="1" customWidth="1"/>
    <col min="12026" max="12026" width="7.28515625" style="1" customWidth="1"/>
    <col min="12027" max="12027" width="6.5703125" style="1" bestFit="1" customWidth="1"/>
    <col min="12028" max="12028" width="7.28515625" style="1" bestFit="1" customWidth="1"/>
    <col min="12029" max="12029" width="8.140625" style="1" customWidth="1"/>
    <col min="12030" max="12030" width="7.140625" style="1" customWidth="1"/>
    <col min="12031" max="12031" width="7.7109375" style="1" bestFit="1" customWidth="1"/>
    <col min="12032" max="12032" width="7.28515625" style="1" customWidth="1"/>
    <col min="12033" max="12033" width="7" style="1" customWidth="1"/>
    <col min="12034" max="12034" width="7.5703125" style="1" customWidth="1"/>
    <col min="12035" max="12035" width="7.140625" style="1" customWidth="1"/>
    <col min="12036" max="12036" width="7" style="1" customWidth="1"/>
    <col min="12037" max="12037" width="7.5703125" style="1" customWidth="1"/>
    <col min="12038" max="12038" width="7.140625" style="1" customWidth="1"/>
    <col min="12039" max="12055" width="8.7109375" style="1" customWidth="1"/>
    <col min="12056" max="12056" width="36.85546875" style="1" customWidth="1"/>
    <col min="12057" max="12063" width="14.28515625" style="1" customWidth="1"/>
    <col min="12064" max="12278" width="9.140625" style="1"/>
    <col min="12279" max="12279" width="38.5703125" style="1" customWidth="1"/>
    <col min="12280" max="12280" width="6.5703125" style="1" customWidth="1"/>
    <col min="12281" max="12281" width="7.7109375" style="1" bestFit="1" customWidth="1"/>
    <col min="12282" max="12282" width="7.28515625" style="1" customWidth="1"/>
    <col min="12283" max="12283" width="6.5703125" style="1" bestFit="1" customWidth="1"/>
    <col min="12284" max="12284" width="7.28515625" style="1" bestFit="1" customWidth="1"/>
    <col min="12285" max="12285" width="8.140625" style="1" customWidth="1"/>
    <col min="12286" max="12286" width="7.140625" style="1" customWidth="1"/>
    <col min="12287" max="12287" width="7.7109375" style="1" bestFit="1" customWidth="1"/>
    <col min="12288" max="12288" width="7.28515625" style="1" customWidth="1"/>
    <col min="12289" max="12289" width="7" style="1" customWidth="1"/>
    <col min="12290" max="12290" width="7.5703125" style="1" customWidth="1"/>
    <col min="12291" max="12291" width="7.140625" style="1" customWidth="1"/>
    <col min="12292" max="12292" width="7" style="1" customWidth="1"/>
    <col min="12293" max="12293" width="7.5703125" style="1" customWidth="1"/>
    <col min="12294" max="12294" width="7.140625" style="1" customWidth="1"/>
    <col min="12295" max="12311" width="8.7109375" style="1" customWidth="1"/>
    <col min="12312" max="12312" width="36.85546875" style="1" customWidth="1"/>
    <col min="12313" max="12319" width="14.28515625" style="1" customWidth="1"/>
    <col min="12320" max="12534" width="9.140625" style="1"/>
    <col min="12535" max="12535" width="38.5703125" style="1" customWidth="1"/>
    <col min="12536" max="12536" width="6.5703125" style="1" customWidth="1"/>
    <col min="12537" max="12537" width="7.7109375" style="1" bestFit="1" customWidth="1"/>
    <col min="12538" max="12538" width="7.28515625" style="1" customWidth="1"/>
    <col min="12539" max="12539" width="6.5703125" style="1" bestFit="1" customWidth="1"/>
    <col min="12540" max="12540" width="7.28515625" style="1" bestFit="1" customWidth="1"/>
    <col min="12541" max="12541" width="8.140625" style="1" customWidth="1"/>
    <col min="12542" max="12542" width="7.140625" style="1" customWidth="1"/>
    <col min="12543" max="12543" width="7.7109375" style="1" bestFit="1" customWidth="1"/>
    <col min="12544" max="12544" width="7.28515625" style="1" customWidth="1"/>
    <col min="12545" max="12545" width="7" style="1" customWidth="1"/>
    <col min="12546" max="12546" width="7.5703125" style="1" customWidth="1"/>
    <col min="12547" max="12547" width="7.140625" style="1" customWidth="1"/>
    <col min="12548" max="12548" width="7" style="1" customWidth="1"/>
    <col min="12549" max="12549" width="7.5703125" style="1" customWidth="1"/>
    <col min="12550" max="12550" width="7.140625" style="1" customWidth="1"/>
    <col min="12551" max="12567" width="8.7109375" style="1" customWidth="1"/>
    <col min="12568" max="12568" width="36.85546875" style="1" customWidth="1"/>
    <col min="12569" max="12575" width="14.28515625" style="1" customWidth="1"/>
    <col min="12576" max="12790" width="9.140625" style="1"/>
    <col min="12791" max="12791" width="38.5703125" style="1" customWidth="1"/>
    <col min="12792" max="12792" width="6.5703125" style="1" customWidth="1"/>
    <col min="12793" max="12793" width="7.7109375" style="1" bestFit="1" customWidth="1"/>
    <col min="12794" max="12794" width="7.28515625" style="1" customWidth="1"/>
    <col min="12795" max="12795" width="6.5703125" style="1" bestFit="1" customWidth="1"/>
    <col min="12796" max="12796" width="7.28515625" style="1" bestFit="1" customWidth="1"/>
    <col min="12797" max="12797" width="8.140625" style="1" customWidth="1"/>
    <col min="12798" max="12798" width="7.140625" style="1" customWidth="1"/>
    <col min="12799" max="12799" width="7.7109375" style="1" bestFit="1" customWidth="1"/>
    <col min="12800" max="12800" width="7.28515625" style="1" customWidth="1"/>
    <col min="12801" max="12801" width="7" style="1" customWidth="1"/>
    <col min="12802" max="12802" width="7.5703125" style="1" customWidth="1"/>
    <col min="12803" max="12803" width="7.140625" style="1" customWidth="1"/>
    <col min="12804" max="12804" width="7" style="1" customWidth="1"/>
    <col min="12805" max="12805" width="7.5703125" style="1" customWidth="1"/>
    <col min="12806" max="12806" width="7.140625" style="1" customWidth="1"/>
    <col min="12807" max="12823" width="8.7109375" style="1" customWidth="1"/>
    <col min="12824" max="12824" width="36.85546875" style="1" customWidth="1"/>
    <col min="12825" max="12831" width="14.28515625" style="1" customWidth="1"/>
    <col min="12832" max="13046" width="9.140625" style="1"/>
    <col min="13047" max="13047" width="38.5703125" style="1" customWidth="1"/>
    <col min="13048" max="13048" width="6.5703125" style="1" customWidth="1"/>
    <col min="13049" max="13049" width="7.7109375" style="1" bestFit="1" customWidth="1"/>
    <col min="13050" max="13050" width="7.28515625" style="1" customWidth="1"/>
    <col min="13051" max="13051" width="6.5703125" style="1" bestFit="1" customWidth="1"/>
    <col min="13052" max="13052" width="7.28515625" style="1" bestFit="1" customWidth="1"/>
    <col min="13053" max="13053" width="8.140625" style="1" customWidth="1"/>
    <col min="13054" max="13054" width="7.140625" style="1" customWidth="1"/>
    <col min="13055" max="13055" width="7.7109375" style="1" bestFit="1" customWidth="1"/>
    <col min="13056" max="13056" width="7.28515625" style="1" customWidth="1"/>
    <col min="13057" max="13057" width="7" style="1" customWidth="1"/>
    <col min="13058" max="13058" width="7.5703125" style="1" customWidth="1"/>
    <col min="13059" max="13059" width="7.140625" style="1" customWidth="1"/>
    <col min="13060" max="13060" width="7" style="1" customWidth="1"/>
    <col min="13061" max="13061" width="7.5703125" style="1" customWidth="1"/>
    <col min="13062" max="13062" width="7.140625" style="1" customWidth="1"/>
    <col min="13063" max="13079" width="8.7109375" style="1" customWidth="1"/>
    <col min="13080" max="13080" width="36.85546875" style="1" customWidth="1"/>
    <col min="13081" max="13087" width="14.28515625" style="1" customWidth="1"/>
    <col min="13088" max="13302" width="9.140625" style="1"/>
    <col min="13303" max="13303" width="38.5703125" style="1" customWidth="1"/>
    <col min="13304" max="13304" width="6.5703125" style="1" customWidth="1"/>
    <col min="13305" max="13305" width="7.7109375" style="1" bestFit="1" customWidth="1"/>
    <col min="13306" max="13306" width="7.28515625" style="1" customWidth="1"/>
    <col min="13307" max="13307" width="6.5703125" style="1" bestFit="1" customWidth="1"/>
    <col min="13308" max="13308" width="7.28515625" style="1" bestFit="1" customWidth="1"/>
    <col min="13309" max="13309" width="8.140625" style="1" customWidth="1"/>
    <col min="13310" max="13310" width="7.140625" style="1" customWidth="1"/>
    <col min="13311" max="13311" width="7.7109375" style="1" bestFit="1" customWidth="1"/>
    <col min="13312" max="13312" width="7.28515625" style="1" customWidth="1"/>
    <col min="13313" max="13313" width="7" style="1" customWidth="1"/>
    <col min="13314" max="13314" width="7.5703125" style="1" customWidth="1"/>
    <col min="13315" max="13315" width="7.140625" style="1" customWidth="1"/>
    <col min="13316" max="13316" width="7" style="1" customWidth="1"/>
    <col min="13317" max="13317" width="7.5703125" style="1" customWidth="1"/>
    <col min="13318" max="13318" width="7.140625" style="1" customWidth="1"/>
    <col min="13319" max="13335" width="8.7109375" style="1" customWidth="1"/>
    <col min="13336" max="13336" width="36.85546875" style="1" customWidth="1"/>
    <col min="13337" max="13343" width="14.28515625" style="1" customWidth="1"/>
    <col min="13344" max="13558" width="9.140625" style="1"/>
    <col min="13559" max="13559" width="38.5703125" style="1" customWidth="1"/>
    <col min="13560" max="13560" width="6.5703125" style="1" customWidth="1"/>
    <col min="13561" max="13561" width="7.7109375" style="1" bestFit="1" customWidth="1"/>
    <col min="13562" max="13562" width="7.28515625" style="1" customWidth="1"/>
    <col min="13563" max="13563" width="6.5703125" style="1" bestFit="1" customWidth="1"/>
    <col min="13564" max="13564" width="7.28515625" style="1" bestFit="1" customWidth="1"/>
    <col min="13565" max="13565" width="8.140625" style="1" customWidth="1"/>
    <col min="13566" max="13566" width="7.140625" style="1" customWidth="1"/>
    <col min="13567" max="13567" width="7.7109375" style="1" bestFit="1" customWidth="1"/>
    <col min="13568" max="13568" width="7.28515625" style="1" customWidth="1"/>
    <col min="13569" max="13569" width="7" style="1" customWidth="1"/>
    <col min="13570" max="13570" width="7.5703125" style="1" customWidth="1"/>
    <col min="13571" max="13571" width="7.140625" style="1" customWidth="1"/>
    <col min="13572" max="13572" width="7" style="1" customWidth="1"/>
    <col min="13573" max="13573" width="7.5703125" style="1" customWidth="1"/>
    <col min="13574" max="13574" width="7.140625" style="1" customWidth="1"/>
    <col min="13575" max="13591" width="8.7109375" style="1" customWidth="1"/>
    <col min="13592" max="13592" width="36.85546875" style="1" customWidth="1"/>
    <col min="13593" max="13599" width="14.28515625" style="1" customWidth="1"/>
    <col min="13600" max="13814" width="9.140625" style="1"/>
    <col min="13815" max="13815" width="38.5703125" style="1" customWidth="1"/>
    <col min="13816" max="13816" width="6.5703125" style="1" customWidth="1"/>
    <col min="13817" max="13817" width="7.7109375" style="1" bestFit="1" customWidth="1"/>
    <col min="13818" max="13818" width="7.28515625" style="1" customWidth="1"/>
    <col min="13819" max="13819" width="6.5703125" style="1" bestFit="1" customWidth="1"/>
    <col min="13820" max="13820" width="7.28515625" style="1" bestFit="1" customWidth="1"/>
    <col min="13821" max="13821" width="8.140625" style="1" customWidth="1"/>
    <col min="13822" max="13822" width="7.140625" style="1" customWidth="1"/>
    <col min="13823" max="13823" width="7.7109375" style="1" bestFit="1" customWidth="1"/>
    <col min="13824" max="13824" width="7.28515625" style="1" customWidth="1"/>
    <col min="13825" max="13825" width="7" style="1" customWidth="1"/>
    <col min="13826" max="13826" width="7.5703125" style="1" customWidth="1"/>
    <col min="13827" max="13827" width="7.140625" style="1" customWidth="1"/>
    <col min="13828" max="13828" width="7" style="1" customWidth="1"/>
    <col min="13829" max="13829" width="7.5703125" style="1" customWidth="1"/>
    <col min="13830" max="13830" width="7.140625" style="1" customWidth="1"/>
    <col min="13831" max="13847" width="8.7109375" style="1" customWidth="1"/>
    <col min="13848" max="13848" width="36.85546875" style="1" customWidth="1"/>
    <col min="13849" max="13855" width="14.28515625" style="1" customWidth="1"/>
    <col min="13856" max="14070" width="9.140625" style="1"/>
    <col min="14071" max="14071" width="38.5703125" style="1" customWidth="1"/>
    <col min="14072" max="14072" width="6.5703125" style="1" customWidth="1"/>
    <col min="14073" max="14073" width="7.7109375" style="1" bestFit="1" customWidth="1"/>
    <col min="14074" max="14074" width="7.28515625" style="1" customWidth="1"/>
    <col min="14075" max="14075" width="6.5703125" style="1" bestFit="1" customWidth="1"/>
    <col min="14076" max="14076" width="7.28515625" style="1" bestFit="1" customWidth="1"/>
    <col min="14077" max="14077" width="8.140625" style="1" customWidth="1"/>
    <col min="14078" max="14078" width="7.140625" style="1" customWidth="1"/>
    <col min="14079" max="14079" width="7.7109375" style="1" bestFit="1" customWidth="1"/>
    <col min="14080" max="14080" width="7.28515625" style="1" customWidth="1"/>
    <col min="14081" max="14081" width="7" style="1" customWidth="1"/>
    <col min="14082" max="14082" width="7.5703125" style="1" customWidth="1"/>
    <col min="14083" max="14083" width="7.140625" style="1" customWidth="1"/>
    <col min="14084" max="14084" width="7" style="1" customWidth="1"/>
    <col min="14085" max="14085" width="7.5703125" style="1" customWidth="1"/>
    <col min="14086" max="14086" width="7.140625" style="1" customWidth="1"/>
    <col min="14087" max="14103" width="8.7109375" style="1" customWidth="1"/>
    <col min="14104" max="14104" width="36.85546875" style="1" customWidth="1"/>
    <col min="14105" max="14111" width="14.28515625" style="1" customWidth="1"/>
    <col min="14112" max="14326" width="9.140625" style="1"/>
    <col min="14327" max="14327" width="38.5703125" style="1" customWidth="1"/>
    <col min="14328" max="14328" width="6.5703125" style="1" customWidth="1"/>
    <col min="14329" max="14329" width="7.7109375" style="1" bestFit="1" customWidth="1"/>
    <col min="14330" max="14330" width="7.28515625" style="1" customWidth="1"/>
    <col min="14331" max="14331" width="6.5703125" style="1" bestFit="1" customWidth="1"/>
    <col min="14332" max="14332" width="7.28515625" style="1" bestFit="1" customWidth="1"/>
    <col min="14333" max="14333" width="8.140625" style="1" customWidth="1"/>
    <col min="14334" max="14334" width="7.140625" style="1" customWidth="1"/>
    <col min="14335" max="14335" width="7.7109375" style="1" bestFit="1" customWidth="1"/>
    <col min="14336" max="14336" width="7.28515625" style="1" customWidth="1"/>
    <col min="14337" max="14337" width="7" style="1" customWidth="1"/>
    <col min="14338" max="14338" width="7.5703125" style="1" customWidth="1"/>
    <col min="14339" max="14339" width="7.140625" style="1" customWidth="1"/>
    <col min="14340" max="14340" width="7" style="1" customWidth="1"/>
    <col min="14341" max="14341" width="7.5703125" style="1" customWidth="1"/>
    <col min="14342" max="14342" width="7.140625" style="1" customWidth="1"/>
    <col min="14343" max="14359" width="8.7109375" style="1" customWidth="1"/>
    <col min="14360" max="14360" width="36.85546875" style="1" customWidth="1"/>
    <col min="14361" max="14367" width="14.28515625" style="1" customWidth="1"/>
    <col min="14368" max="14582" width="9.140625" style="1"/>
    <col min="14583" max="14583" width="38.5703125" style="1" customWidth="1"/>
    <col min="14584" max="14584" width="6.5703125" style="1" customWidth="1"/>
    <col min="14585" max="14585" width="7.7109375" style="1" bestFit="1" customWidth="1"/>
    <col min="14586" max="14586" width="7.28515625" style="1" customWidth="1"/>
    <col min="14587" max="14587" width="6.5703125" style="1" bestFit="1" customWidth="1"/>
    <col min="14588" max="14588" width="7.28515625" style="1" bestFit="1" customWidth="1"/>
    <col min="14589" max="14589" width="8.140625" style="1" customWidth="1"/>
    <col min="14590" max="14590" width="7.140625" style="1" customWidth="1"/>
    <col min="14591" max="14591" width="7.7109375" style="1" bestFit="1" customWidth="1"/>
    <col min="14592" max="14592" width="7.28515625" style="1" customWidth="1"/>
    <col min="14593" max="14593" width="7" style="1" customWidth="1"/>
    <col min="14594" max="14594" width="7.5703125" style="1" customWidth="1"/>
    <col min="14595" max="14595" width="7.140625" style="1" customWidth="1"/>
    <col min="14596" max="14596" width="7" style="1" customWidth="1"/>
    <col min="14597" max="14597" width="7.5703125" style="1" customWidth="1"/>
    <col min="14598" max="14598" width="7.140625" style="1" customWidth="1"/>
    <col min="14599" max="14615" width="8.7109375" style="1" customWidth="1"/>
    <col min="14616" max="14616" width="36.85546875" style="1" customWidth="1"/>
    <col min="14617" max="14623" width="14.28515625" style="1" customWidth="1"/>
    <col min="14624" max="14838" width="9.140625" style="1"/>
    <col min="14839" max="14839" width="38.5703125" style="1" customWidth="1"/>
    <col min="14840" max="14840" width="6.5703125" style="1" customWidth="1"/>
    <col min="14841" max="14841" width="7.7109375" style="1" bestFit="1" customWidth="1"/>
    <col min="14842" max="14842" width="7.28515625" style="1" customWidth="1"/>
    <col min="14843" max="14843" width="6.5703125" style="1" bestFit="1" customWidth="1"/>
    <col min="14844" max="14844" width="7.28515625" style="1" bestFit="1" customWidth="1"/>
    <col min="14845" max="14845" width="8.140625" style="1" customWidth="1"/>
    <col min="14846" max="14846" width="7.140625" style="1" customWidth="1"/>
    <col min="14847" max="14847" width="7.7109375" style="1" bestFit="1" customWidth="1"/>
    <col min="14848" max="14848" width="7.28515625" style="1" customWidth="1"/>
    <col min="14849" max="14849" width="7" style="1" customWidth="1"/>
    <col min="14850" max="14850" width="7.5703125" style="1" customWidth="1"/>
    <col min="14851" max="14851" width="7.140625" style="1" customWidth="1"/>
    <col min="14852" max="14852" width="7" style="1" customWidth="1"/>
    <col min="14853" max="14853" width="7.5703125" style="1" customWidth="1"/>
    <col min="14854" max="14854" width="7.140625" style="1" customWidth="1"/>
    <col min="14855" max="14871" width="8.7109375" style="1" customWidth="1"/>
    <col min="14872" max="14872" width="36.85546875" style="1" customWidth="1"/>
    <col min="14873" max="14879" width="14.28515625" style="1" customWidth="1"/>
    <col min="14880" max="15094" width="9.140625" style="1"/>
    <col min="15095" max="15095" width="38.5703125" style="1" customWidth="1"/>
    <col min="15096" max="15096" width="6.5703125" style="1" customWidth="1"/>
    <col min="15097" max="15097" width="7.7109375" style="1" bestFit="1" customWidth="1"/>
    <col min="15098" max="15098" width="7.28515625" style="1" customWidth="1"/>
    <col min="15099" max="15099" width="6.5703125" style="1" bestFit="1" customWidth="1"/>
    <col min="15100" max="15100" width="7.28515625" style="1" bestFit="1" customWidth="1"/>
    <col min="15101" max="15101" width="8.140625" style="1" customWidth="1"/>
    <col min="15102" max="15102" width="7.140625" style="1" customWidth="1"/>
    <col min="15103" max="15103" width="7.7109375" style="1" bestFit="1" customWidth="1"/>
    <col min="15104" max="15104" width="7.28515625" style="1" customWidth="1"/>
    <col min="15105" max="15105" width="7" style="1" customWidth="1"/>
    <col min="15106" max="15106" width="7.5703125" style="1" customWidth="1"/>
    <col min="15107" max="15107" width="7.140625" style="1" customWidth="1"/>
    <col min="15108" max="15108" width="7" style="1" customWidth="1"/>
    <col min="15109" max="15109" width="7.5703125" style="1" customWidth="1"/>
    <col min="15110" max="15110" width="7.140625" style="1" customWidth="1"/>
    <col min="15111" max="15127" width="8.7109375" style="1" customWidth="1"/>
    <col min="15128" max="15128" width="36.85546875" style="1" customWidth="1"/>
    <col min="15129" max="15135" width="14.28515625" style="1" customWidth="1"/>
    <col min="15136" max="15350" width="9.140625" style="1"/>
    <col min="15351" max="15351" width="38.5703125" style="1" customWidth="1"/>
    <col min="15352" max="15352" width="6.5703125" style="1" customWidth="1"/>
    <col min="15353" max="15353" width="7.7109375" style="1" bestFit="1" customWidth="1"/>
    <col min="15354" max="15354" width="7.28515625" style="1" customWidth="1"/>
    <col min="15355" max="15355" width="6.5703125" style="1" bestFit="1" customWidth="1"/>
    <col min="15356" max="15356" width="7.28515625" style="1" bestFit="1" customWidth="1"/>
    <col min="15357" max="15357" width="8.140625" style="1" customWidth="1"/>
    <col min="15358" max="15358" width="7.140625" style="1" customWidth="1"/>
    <col min="15359" max="15359" width="7.7109375" style="1" bestFit="1" customWidth="1"/>
    <col min="15360" max="15360" width="7.28515625" style="1" customWidth="1"/>
    <col min="15361" max="15361" width="7" style="1" customWidth="1"/>
    <col min="15362" max="15362" width="7.5703125" style="1" customWidth="1"/>
    <col min="15363" max="15363" width="7.140625" style="1" customWidth="1"/>
    <col min="15364" max="15364" width="7" style="1" customWidth="1"/>
    <col min="15365" max="15365" width="7.5703125" style="1" customWidth="1"/>
    <col min="15366" max="15366" width="7.140625" style="1" customWidth="1"/>
    <col min="15367" max="15383" width="8.7109375" style="1" customWidth="1"/>
    <col min="15384" max="15384" width="36.85546875" style="1" customWidth="1"/>
    <col min="15385" max="15391" width="14.28515625" style="1" customWidth="1"/>
    <col min="15392" max="15606" width="9.140625" style="1"/>
    <col min="15607" max="15607" width="38.5703125" style="1" customWidth="1"/>
    <col min="15608" max="15608" width="6.5703125" style="1" customWidth="1"/>
    <col min="15609" max="15609" width="7.7109375" style="1" bestFit="1" customWidth="1"/>
    <col min="15610" max="15610" width="7.28515625" style="1" customWidth="1"/>
    <col min="15611" max="15611" width="6.5703125" style="1" bestFit="1" customWidth="1"/>
    <col min="15612" max="15612" width="7.28515625" style="1" bestFit="1" customWidth="1"/>
    <col min="15613" max="15613" width="8.140625" style="1" customWidth="1"/>
    <col min="15614" max="15614" width="7.140625" style="1" customWidth="1"/>
    <col min="15615" max="15615" width="7.7109375" style="1" bestFit="1" customWidth="1"/>
    <col min="15616" max="15616" width="7.28515625" style="1" customWidth="1"/>
    <col min="15617" max="15617" width="7" style="1" customWidth="1"/>
    <col min="15618" max="15618" width="7.5703125" style="1" customWidth="1"/>
    <col min="15619" max="15619" width="7.140625" style="1" customWidth="1"/>
    <col min="15620" max="15620" width="7" style="1" customWidth="1"/>
    <col min="15621" max="15621" width="7.5703125" style="1" customWidth="1"/>
    <col min="15622" max="15622" width="7.140625" style="1" customWidth="1"/>
    <col min="15623" max="15639" width="8.7109375" style="1" customWidth="1"/>
    <col min="15640" max="15640" width="36.85546875" style="1" customWidth="1"/>
    <col min="15641" max="15647" width="14.28515625" style="1" customWidth="1"/>
    <col min="15648" max="15862" width="9.140625" style="1"/>
    <col min="15863" max="15863" width="38.5703125" style="1" customWidth="1"/>
    <col min="15864" max="15864" width="6.5703125" style="1" customWidth="1"/>
    <col min="15865" max="15865" width="7.7109375" style="1" bestFit="1" customWidth="1"/>
    <col min="15866" max="15866" width="7.28515625" style="1" customWidth="1"/>
    <col min="15867" max="15867" width="6.5703125" style="1" bestFit="1" customWidth="1"/>
    <col min="15868" max="15868" width="7.28515625" style="1" bestFit="1" customWidth="1"/>
    <col min="15869" max="15869" width="8.140625" style="1" customWidth="1"/>
    <col min="15870" max="15870" width="7.140625" style="1" customWidth="1"/>
    <col min="15871" max="15871" width="7.7109375" style="1" bestFit="1" customWidth="1"/>
    <col min="15872" max="15872" width="7.28515625" style="1" customWidth="1"/>
    <col min="15873" max="15873" width="7" style="1" customWidth="1"/>
    <col min="15874" max="15874" width="7.5703125" style="1" customWidth="1"/>
    <col min="15875" max="15875" width="7.140625" style="1" customWidth="1"/>
    <col min="15876" max="15876" width="7" style="1" customWidth="1"/>
    <col min="15877" max="15877" width="7.5703125" style="1" customWidth="1"/>
    <col min="15878" max="15878" width="7.140625" style="1" customWidth="1"/>
    <col min="15879" max="15895" width="8.7109375" style="1" customWidth="1"/>
    <col min="15896" max="15896" width="36.85546875" style="1" customWidth="1"/>
    <col min="15897" max="15903" width="14.28515625" style="1" customWidth="1"/>
    <col min="15904" max="16118" width="9.140625" style="1"/>
    <col min="16119" max="16119" width="38.5703125" style="1" customWidth="1"/>
    <col min="16120" max="16120" width="6.5703125" style="1" customWidth="1"/>
    <col min="16121" max="16121" width="7.7109375" style="1" bestFit="1" customWidth="1"/>
    <col min="16122" max="16122" width="7.28515625" style="1" customWidth="1"/>
    <col min="16123" max="16123" width="6.5703125" style="1" bestFit="1" customWidth="1"/>
    <col min="16124" max="16124" width="7.28515625" style="1" bestFit="1" customWidth="1"/>
    <col min="16125" max="16125" width="8.140625" style="1" customWidth="1"/>
    <col min="16126" max="16126" width="7.140625" style="1" customWidth="1"/>
    <col min="16127" max="16127" width="7.7109375" style="1" bestFit="1" customWidth="1"/>
    <col min="16128" max="16128" width="7.28515625" style="1" customWidth="1"/>
    <col min="16129" max="16129" width="7" style="1" customWidth="1"/>
    <col min="16130" max="16130" width="7.5703125" style="1" customWidth="1"/>
    <col min="16131" max="16131" width="7.140625" style="1" customWidth="1"/>
    <col min="16132" max="16132" width="7" style="1" customWidth="1"/>
    <col min="16133" max="16133" width="7.5703125" style="1" customWidth="1"/>
    <col min="16134" max="16134" width="7.140625" style="1" customWidth="1"/>
    <col min="16135" max="16151" width="8.7109375" style="1" customWidth="1"/>
    <col min="16152" max="16152" width="36.85546875" style="1" customWidth="1"/>
    <col min="16153" max="16159" width="14.28515625" style="1" customWidth="1"/>
    <col min="16160" max="16384" width="9.140625" style="1"/>
  </cols>
  <sheetData>
    <row r="1" spans="1:24" ht="16.5" customHeight="1" x14ac:dyDescent="0.25">
      <c r="K1"/>
      <c r="L1"/>
      <c r="W1" s="1065" t="s">
        <v>712</v>
      </c>
      <c r="X1" s="1066"/>
    </row>
    <row r="2" spans="1:24" ht="42" customHeight="1" x14ac:dyDescent="0.2">
      <c r="A2" s="1129" t="s">
        <v>1298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1129"/>
      <c r="P2" s="1129"/>
      <c r="Q2" s="1129"/>
      <c r="R2" s="1129"/>
      <c r="S2" s="1129"/>
      <c r="T2" s="1129"/>
      <c r="U2" s="1129"/>
      <c r="V2" s="1129"/>
      <c r="W2" s="1129"/>
      <c r="X2" s="1129"/>
    </row>
    <row r="3" spans="1:24" ht="11.25" customHeight="1" x14ac:dyDescent="0.2">
      <c r="B3" s="421"/>
      <c r="M3" s="439"/>
    </row>
    <row r="4" spans="1:24" s="144" customFormat="1" ht="25.5" customHeight="1" x14ac:dyDescent="0.25">
      <c r="A4" s="139" t="s">
        <v>704</v>
      </c>
      <c r="B4" s="140"/>
      <c r="C4" s="1089"/>
      <c r="D4" s="1089"/>
      <c r="E4" s="1089"/>
      <c r="F4" s="1089"/>
      <c r="G4" s="1089"/>
      <c r="H4" s="1089"/>
      <c r="I4" s="1089"/>
      <c r="J4" s="1089"/>
      <c r="K4" s="1089"/>
      <c r="L4" s="1089"/>
      <c r="M4" s="1"/>
      <c r="N4"/>
      <c r="O4"/>
      <c r="P4"/>
      <c r="Q4"/>
      <c r="R4"/>
      <c r="S4"/>
      <c r="T4"/>
      <c r="U4"/>
      <c r="V4"/>
      <c r="W4"/>
      <c r="X4" s="441"/>
    </row>
    <row r="5" spans="1:24" s="144" customFormat="1" ht="25.5" customHeight="1" x14ac:dyDescent="0.25">
      <c r="A5" s="139"/>
      <c r="B5" s="140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1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75" t="s">
        <v>815</v>
      </c>
    </row>
    <row r="6" spans="1:24" ht="36" customHeight="1" x14ac:dyDescent="0.2">
      <c r="A6" s="1131" t="s">
        <v>713</v>
      </c>
      <c r="B6" s="1132"/>
      <c r="C6" s="1112" t="s">
        <v>936</v>
      </c>
      <c r="D6" s="1113"/>
      <c r="E6" s="1113"/>
      <c r="F6" s="1113"/>
      <c r="G6" s="1113"/>
      <c r="H6" s="1113"/>
      <c r="I6" s="1113"/>
      <c r="J6" s="1113"/>
      <c r="K6" s="1113"/>
      <c r="L6" s="1114"/>
      <c r="M6" s="445"/>
      <c r="N6" s="1126" t="s">
        <v>937</v>
      </c>
      <c r="O6" s="1127"/>
      <c r="P6" s="1127"/>
      <c r="Q6" s="1127"/>
      <c r="R6" s="1127"/>
      <c r="S6" s="1127"/>
      <c r="T6" s="1127"/>
      <c r="U6" s="1127"/>
      <c r="V6" s="1127"/>
      <c r="W6" s="1128"/>
      <c r="X6" s="1130" t="s">
        <v>1105</v>
      </c>
    </row>
    <row r="7" spans="1:24" s="20" customFormat="1" ht="28.5" customHeight="1" x14ac:dyDescent="0.25">
      <c r="A7" s="1133"/>
      <c r="B7" s="1134"/>
      <c r="C7" s="1137" t="s">
        <v>1177</v>
      </c>
      <c r="D7" s="1117"/>
      <c r="E7" s="1117"/>
      <c r="F7" s="1117"/>
      <c r="G7" s="1117"/>
      <c r="H7" s="1117"/>
      <c r="I7" s="1117"/>
      <c r="J7" s="1117"/>
      <c r="K7" s="1117"/>
      <c r="L7" s="1118"/>
      <c r="M7" s="446"/>
      <c r="N7" s="1117" t="s">
        <v>1177</v>
      </c>
      <c r="O7" s="1117"/>
      <c r="P7" s="1117"/>
      <c r="Q7" s="1117"/>
      <c r="R7" s="1117"/>
      <c r="S7" s="1117"/>
      <c r="T7" s="1117"/>
      <c r="U7" s="1117"/>
      <c r="V7" s="1117"/>
      <c r="W7" s="1118"/>
      <c r="X7" s="1130"/>
    </row>
    <row r="8" spans="1:24" s="20" customFormat="1" ht="36.75" customHeight="1" x14ac:dyDescent="0.25">
      <c r="A8" s="1133"/>
      <c r="B8" s="1134"/>
      <c r="C8" s="1138" t="s">
        <v>926</v>
      </c>
      <c r="D8" s="1120"/>
      <c r="E8" s="1121"/>
      <c r="F8" s="1119" t="s">
        <v>933</v>
      </c>
      <c r="G8" s="1122"/>
      <c r="H8" s="1123"/>
      <c r="I8" s="1119" t="s">
        <v>934</v>
      </c>
      <c r="J8" s="1122"/>
      <c r="K8" s="1123"/>
      <c r="L8" s="1124" t="s">
        <v>114</v>
      </c>
      <c r="M8" s="446"/>
      <c r="N8" s="1119" t="s">
        <v>926</v>
      </c>
      <c r="O8" s="1120"/>
      <c r="P8" s="1121"/>
      <c r="Q8" s="1119" t="s">
        <v>933</v>
      </c>
      <c r="R8" s="1122"/>
      <c r="S8" s="1123"/>
      <c r="T8" s="1119" t="s">
        <v>934</v>
      </c>
      <c r="U8" s="1122"/>
      <c r="V8" s="1123"/>
      <c r="W8" s="1124" t="s">
        <v>114</v>
      </c>
      <c r="X8" s="1130"/>
    </row>
    <row r="9" spans="1:24" s="20" customFormat="1" ht="39.950000000000003" customHeight="1" x14ac:dyDescent="0.25">
      <c r="A9" s="1135"/>
      <c r="B9" s="1136"/>
      <c r="C9" s="452" t="s">
        <v>716</v>
      </c>
      <c r="D9" s="194" t="s">
        <v>717</v>
      </c>
      <c r="E9" s="21" t="s">
        <v>114</v>
      </c>
      <c r="F9" s="193" t="s">
        <v>716</v>
      </c>
      <c r="G9" s="194" t="s">
        <v>717</v>
      </c>
      <c r="H9" s="21" t="s">
        <v>114</v>
      </c>
      <c r="I9" s="193" t="s">
        <v>716</v>
      </c>
      <c r="J9" s="194" t="s">
        <v>717</v>
      </c>
      <c r="K9" s="21" t="s">
        <v>114</v>
      </c>
      <c r="L9" s="1125"/>
      <c r="M9" s="446"/>
      <c r="N9" s="193" t="s">
        <v>716</v>
      </c>
      <c r="O9" s="194" t="s">
        <v>717</v>
      </c>
      <c r="P9" s="21" t="s">
        <v>114</v>
      </c>
      <c r="Q9" s="193" t="s">
        <v>716</v>
      </c>
      <c r="R9" s="194" t="s">
        <v>717</v>
      </c>
      <c r="S9" s="21" t="s">
        <v>114</v>
      </c>
      <c r="T9" s="193" t="s">
        <v>716</v>
      </c>
      <c r="U9" s="194" t="s">
        <v>717</v>
      </c>
      <c r="V9" s="21" t="s">
        <v>114</v>
      </c>
      <c r="W9" s="1125"/>
      <c r="X9" s="1130"/>
    </row>
    <row r="10" spans="1:24" ht="15" customHeight="1" x14ac:dyDescent="0.2">
      <c r="A10" s="1116" t="s">
        <v>118</v>
      </c>
      <c r="B10" s="1116"/>
      <c r="C10" s="1116"/>
      <c r="D10" s="1116"/>
      <c r="E10" s="1116"/>
      <c r="F10" s="1116"/>
      <c r="G10" s="1116"/>
      <c r="H10" s="1116"/>
      <c r="I10" s="1116"/>
      <c r="J10" s="1116"/>
      <c r="K10" s="1116"/>
      <c r="L10" s="1116"/>
      <c r="M10" s="446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42"/>
    </row>
    <row r="11" spans="1:24" ht="18.95" customHeight="1" x14ac:dyDescent="0.2">
      <c r="A11" s="434">
        <v>1</v>
      </c>
      <c r="B11" s="435"/>
      <c r="C11" s="234"/>
      <c r="D11" s="234"/>
      <c r="E11" s="448">
        <f>C11+D11</f>
        <v>0</v>
      </c>
      <c r="F11" s="448"/>
      <c r="G11" s="448"/>
      <c r="H11" s="448">
        <f>F11+G11</f>
        <v>0</v>
      </c>
      <c r="I11" s="234"/>
      <c r="J11" s="234"/>
      <c r="K11" s="449">
        <f>I11+J11</f>
        <v>0</v>
      </c>
      <c r="L11" s="450">
        <f>E11+K11+H11</f>
        <v>0</v>
      </c>
      <c r="M11" s="446"/>
      <c r="N11" s="234"/>
      <c r="O11" s="234"/>
      <c r="P11" s="448">
        <f>N11+O11</f>
        <v>0</v>
      </c>
      <c r="Q11" s="448"/>
      <c r="R11" s="448"/>
      <c r="S11" s="448">
        <f>Q11+R11</f>
        <v>0</v>
      </c>
      <c r="T11" s="234"/>
      <c r="U11" s="234"/>
      <c r="V11" s="449">
        <f>T11+U11</f>
        <v>0</v>
      </c>
      <c r="W11" s="450">
        <f>P11+V11+S11</f>
        <v>0</v>
      </c>
      <c r="X11" s="443">
        <f>W11+L11</f>
        <v>0</v>
      </c>
    </row>
    <row r="12" spans="1:24" ht="18.95" customHeight="1" x14ac:dyDescent="0.2">
      <c r="A12" s="199">
        <v>2</v>
      </c>
      <c r="B12" s="201"/>
      <c r="C12" s="196"/>
      <c r="D12" s="196"/>
      <c r="E12" s="197">
        <f>C12+D12</f>
        <v>0</v>
      </c>
      <c r="F12" s="197"/>
      <c r="G12" s="197"/>
      <c r="H12" s="197">
        <f t="shared" ref="H12:H16" si="0">F12+G12</f>
        <v>0</v>
      </c>
      <c r="I12" s="196"/>
      <c r="J12" s="196"/>
      <c r="K12" s="426">
        <f>I12+J12</f>
        <v>0</v>
      </c>
      <c r="L12" s="427">
        <f t="shared" ref="L12:L16" si="1">E12+K12</f>
        <v>0</v>
      </c>
      <c r="M12" s="446"/>
      <c r="N12" s="196"/>
      <c r="O12" s="196"/>
      <c r="P12" s="197">
        <f>N12+O12</f>
        <v>0</v>
      </c>
      <c r="Q12" s="197"/>
      <c r="R12" s="197"/>
      <c r="S12" s="197">
        <f t="shared" ref="S12:S16" si="2">Q12+R12</f>
        <v>0</v>
      </c>
      <c r="T12" s="196"/>
      <c r="U12" s="196"/>
      <c r="V12" s="426">
        <f>T12+U12</f>
        <v>0</v>
      </c>
      <c r="W12" s="427">
        <f t="shared" ref="W12:W16" si="3">P12+V12</f>
        <v>0</v>
      </c>
      <c r="X12" s="443">
        <f t="shared" ref="X12:X75" si="4">W12+L12</f>
        <v>0</v>
      </c>
    </row>
    <row r="13" spans="1:24" ht="18.95" customHeight="1" x14ac:dyDescent="0.2">
      <c r="A13" s="199">
        <v>3</v>
      </c>
      <c r="B13" s="201"/>
      <c r="C13" s="196"/>
      <c r="D13" s="196"/>
      <c r="E13" s="197">
        <f t="shared" ref="E13:E16" si="5">C13+D13</f>
        <v>0</v>
      </c>
      <c r="F13" s="197"/>
      <c r="G13" s="197"/>
      <c r="H13" s="197">
        <f t="shared" si="0"/>
        <v>0</v>
      </c>
      <c r="I13" s="196"/>
      <c r="J13" s="196"/>
      <c r="K13" s="426">
        <f t="shared" ref="K13:K16" si="6">I13+J13</f>
        <v>0</v>
      </c>
      <c r="L13" s="427">
        <f t="shared" si="1"/>
        <v>0</v>
      </c>
      <c r="M13" s="446"/>
      <c r="N13" s="196"/>
      <c r="O13" s="196"/>
      <c r="P13" s="197">
        <f t="shared" ref="P13:P16" si="7">N13+O13</f>
        <v>0</v>
      </c>
      <c r="Q13" s="197"/>
      <c r="R13" s="197"/>
      <c r="S13" s="197">
        <f t="shared" si="2"/>
        <v>0</v>
      </c>
      <c r="T13" s="196"/>
      <c r="U13" s="196"/>
      <c r="V13" s="426">
        <f t="shared" ref="V13:V16" si="8">T13+U13</f>
        <v>0</v>
      </c>
      <c r="W13" s="427">
        <f t="shared" si="3"/>
        <v>0</v>
      </c>
      <c r="X13" s="443">
        <f t="shared" si="4"/>
        <v>0</v>
      </c>
    </row>
    <row r="14" spans="1:24" ht="18.95" customHeight="1" x14ac:dyDescent="0.2">
      <c r="A14" s="199">
        <v>4</v>
      </c>
      <c r="B14" s="201"/>
      <c r="C14" s="196"/>
      <c r="D14" s="196"/>
      <c r="E14" s="197">
        <f t="shared" si="5"/>
        <v>0</v>
      </c>
      <c r="F14" s="197"/>
      <c r="G14" s="197"/>
      <c r="H14" s="197">
        <f t="shared" si="0"/>
        <v>0</v>
      </c>
      <c r="I14" s="196"/>
      <c r="J14" s="196"/>
      <c r="K14" s="426">
        <f t="shared" si="6"/>
        <v>0</v>
      </c>
      <c r="L14" s="427">
        <f t="shared" si="1"/>
        <v>0</v>
      </c>
      <c r="M14" s="446"/>
      <c r="N14" s="196"/>
      <c r="O14" s="196"/>
      <c r="P14" s="197">
        <f t="shared" si="7"/>
        <v>0</v>
      </c>
      <c r="Q14" s="197"/>
      <c r="R14" s="197"/>
      <c r="S14" s="197">
        <f t="shared" si="2"/>
        <v>0</v>
      </c>
      <c r="T14" s="196"/>
      <c r="U14" s="196"/>
      <c r="V14" s="426">
        <f t="shared" si="8"/>
        <v>0</v>
      </c>
      <c r="W14" s="427">
        <f t="shared" si="3"/>
        <v>0</v>
      </c>
      <c r="X14" s="443">
        <f t="shared" si="4"/>
        <v>0</v>
      </c>
    </row>
    <row r="15" spans="1:24" ht="18.95" customHeight="1" x14ac:dyDescent="0.2">
      <c r="A15" s="199">
        <v>5</v>
      </c>
      <c r="B15" s="201"/>
      <c r="C15" s="196"/>
      <c r="D15" s="196"/>
      <c r="E15" s="197">
        <f t="shared" si="5"/>
        <v>0</v>
      </c>
      <c r="F15" s="197"/>
      <c r="G15" s="197"/>
      <c r="H15" s="197">
        <f t="shared" si="0"/>
        <v>0</v>
      </c>
      <c r="I15" s="196"/>
      <c r="J15" s="196"/>
      <c r="K15" s="426">
        <f t="shared" si="6"/>
        <v>0</v>
      </c>
      <c r="L15" s="427">
        <f t="shared" si="1"/>
        <v>0</v>
      </c>
      <c r="M15" s="446"/>
      <c r="N15" s="196"/>
      <c r="O15" s="196"/>
      <c r="P15" s="197">
        <f t="shared" si="7"/>
        <v>0</v>
      </c>
      <c r="Q15" s="197"/>
      <c r="R15" s="197"/>
      <c r="S15" s="197">
        <f t="shared" si="2"/>
        <v>0</v>
      </c>
      <c r="T15" s="196"/>
      <c r="U15" s="196"/>
      <c r="V15" s="426">
        <f t="shared" si="8"/>
        <v>0</v>
      </c>
      <c r="W15" s="427">
        <f t="shared" si="3"/>
        <v>0</v>
      </c>
      <c r="X15" s="443">
        <f t="shared" si="4"/>
        <v>0</v>
      </c>
    </row>
    <row r="16" spans="1:24" ht="18.95" customHeight="1" x14ac:dyDescent="0.2">
      <c r="A16" s="423">
        <v>6</v>
      </c>
      <c r="B16" s="424"/>
      <c r="C16" s="290"/>
      <c r="D16" s="195"/>
      <c r="E16" s="148">
        <f t="shared" si="5"/>
        <v>0</v>
      </c>
      <c r="F16" s="148"/>
      <c r="G16" s="425"/>
      <c r="H16" s="425">
        <f t="shared" si="0"/>
        <v>0</v>
      </c>
      <c r="I16" s="290"/>
      <c r="J16" s="195"/>
      <c r="K16" s="436">
        <f t="shared" si="6"/>
        <v>0</v>
      </c>
      <c r="L16" s="427">
        <f t="shared" si="1"/>
        <v>0</v>
      </c>
      <c r="M16" s="446"/>
      <c r="N16" s="290"/>
      <c r="O16" s="195"/>
      <c r="P16" s="148">
        <f t="shared" si="7"/>
        <v>0</v>
      </c>
      <c r="Q16" s="148"/>
      <c r="R16" s="425"/>
      <c r="S16" s="425">
        <f t="shared" si="2"/>
        <v>0</v>
      </c>
      <c r="T16" s="290"/>
      <c r="U16" s="195"/>
      <c r="V16" s="436">
        <f t="shared" si="8"/>
        <v>0</v>
      </c>
      <c r="W16" s="427">
        <f t="shared" si="3"/>
        <v>0</v>
      </c>
      <c r="X16" s="443">
        <f t="shared" si="4"/>
        <v>0</v>
      </c>
    </row>
    <row r="17" spans="1:24" ht="20.100000000000001" customHeight="1" x14ac:dyDescent="0.2">
      <c r="A17" s="1115" t="s">
        <v>726</v>
      </c>
      <c r="B17" s="1115"/>
      <c r="C17" s="422">
        <f>SUM(C11:C15)</f>
        <v>0</v>
      </c>
      <c r="D17" s="422">
        <f t="shared" ref="D17:L17" si="9">SUM(D11:D15)</f>
        <v>0</v>
      </c>
      <c r="E17" s="422">
        <f t="shared" si="9"/>
        <v>0</v>
      </c>
      <c r="F17" s="422">
        <f t="shared" si="9"/>
        <v>0</v>
      </c>
      <c r="G17" s="422">
        <f t="shared" si="9"/>
        <v>0</v>
      </c>
      <c r="H17" s="422">
        <f t="shared" si="9"/>
        <v>0</v>
      </c>
      <c r="I17" s="422">
        <f t="shared" si="9"/>
        <v>0</v>
      </c>
      <c r="J17" s="422">
        <f t="shared" si="9"/>
        <v>0</v>
      </c>
      <c r="K17" s="437">
        <f t="shared" si="9"/>
        <v>0</v>
      </c>
      <c r="L17" s="422">
        <f t="shared" si="9"/>
        <v>0</v>
      </c>
      <c r="M17" s="446"/>
      <c r="N17" s="422">
        <f>SUM(N11:N15)</f>
        <v>0</v>
      </c>
      <c r="O17" s="422">
        <f t="shared" ref="O17:W17" si="10">SUM(O11:O15)</f>
        <v>0</v>
      </c>
      <c r="P17" s="422">
        <f t="shared" si="10"/>
        <v>0</v>
      </c>
      <c r="Q17" s="422">
        <f t="shared" si="10"/>
        <v>0</v>
      </c>
      <c r="R17" s="422">
        <f t="shared" si="10"/>
        <v>0</v>
      </c>
      <c r="S17" s="422">
        <f t="shared" si="10"/>
        <v>0</v>
      </c>
      <c r="T17" s="422">
        <f t="shared" si="10"/>
        <v>0</v>
      </c>
      <c r="U17" s="422">
        <f t="shared" si="10"/>
        <v>0</v>
      </c>
      <c r="V17" s="437">
        <f t="shared" si="10"/>
        <v>0</v>
      </c>
      <c r="W17" s="422">
        <f t="shared" si="10"/>
        <v>0</v>
      </c>
      <c r="X17" s="443">
        <f t="shared" si="4"/>
        <v>0</v>
      </c>
    </row>
    <row r="18" spans="1:24" ht="15" customHeight="1" x14ac:dyDescent="0.2">
      <c r="A18" s="1116" t="s">
        <v>123</v>
      </c>
      <c r="B18" s="1116"/>
      <c r="C18" s="1116"/>
      <c r="D18" s="1116"/>
      <c r="E18" s="1116"/>
      <c r="F18" s="1116"/>
      <c r="G18" s="1116"/>
      <c r="H18" s="1116"/>
      <c r="I18" s="1116"/>
      <c r="J18" s="1116"/>
      <c r="K18" s="1116"/>
      <c r="L18" s="1116"/>
      <c r="M18" s="446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42"/>
    </row>
    <row r="19" spans="1:24" ht="18.95" customHeight="1" x14ac:dyDescent="0.2">
      <c r="A19" s="434">
        <v>1</v>
      </c>
      <c r="B19" s="435"/>
      <c r="C19" s="234"/>
      <c r="D19" s="234"/>
      <c r="E19" s="448">
        <f>C19+D19</f>
        <v>0</v>
      </c>
      <c r="F19" s="448"/>
      <c r="G19" s="448"/>
      <c r="H19" s="448">
        <f>F19+G19</f>
        <v>0</v>
      </c>
      <c r="I19" s="234"/>
      <c r="J19" s="234"/>
      <c r="K19" s="449">
        <f>I19+J19</f>
        <v>0</v>
      </c>
      <c r="L19" s="450">
        <f>E19+K19+H19</f>
        <v>0</v>
      </c>
      <c r="M19" s="446"/>
      <c r="N19" s="234"/>
      <c r="O19" s="234"/>
      <c r="P19" s="448">
        <f>N19+O19</f>
        <v>0</v>
      </c>
      <c r="Q19" s="448"/>
      <c r="R19" s="448"/>
      <c r="S19" s="448">
        <f>Q19+R19</f>
        <v>0</v>
      </c>
      <c r="T19" s="234"/>
      <c r="U19" s="234"/>
      <c r="V19" s="449">
        <f>T19+U19</f>
        <v>0</v>
      </c>
      <c r="W19" s="450">
        <f>P19+V19+S19</f>
        <v>0</v>
      </c>
      <c r="X19" s="443">
        <f t="shared" si="4"/>
        <v>0</v>
      </c>
    </row>
    <row r="20" spans="1:24" ht="18.95" customHeight="1" x14ac:dyDescent="0.2">
      <c r="A20" s="199">
        <v>2</v>
      </c>
      <c r="B20" s="201"/>
      <c r="C20" s="196"/>
      <c r="D20" s="196"/>
      <c r="E20" s="197">
        <f>C20+D20</f>
        <v>0</v>
      </c>
      <c r="F20" s="197"/>
      <c r="G20" s="197"/>
      <c r="H20" s="197">
        <f t="shared" ref="H20:H24" si="11">F20+G20</f>
        <v>0</v>
      </c>
      <c r="I20" s="196"/>
      <c r="J20" s="196"/>
      <c r="K20" s="426">
        <f>I20+J20</f>
        <v>0</v>
      </c>
      <c r="L20" s="427">
        <f t="shared" ref="L20:L24" si="12">E20+K20</f>
        <v>0</v>
      </c>
      <c r="M20" s="446"/>
      <c r="N20" s="196"/>
      <c r="O20" s="196"/>
      <c r="P20" s="197">
        <f>N20+O20</f>
        <v>0</v>
      </c>
      <c r="Q20" s="197"/>
      <c r="R20" s="197"/>
      <c r="S20" s="197">
        <f t="shared" ref="S20:S24" si="13">Q20+R20</f>
        <v>0</v>
      </c>
      <c r="T20" s="196"/>
      <c r="U20" s="196"/>
      <c r="V20" s="426">
        <f>T20+U20</f>
        <v>0</v>
      </c>
      <c r="W20" s="427">
        <f t="shared" ref="W20:W24" si="14">P20+V20</f>
        <v>0</v>
      </c>
      <c r="X20" s="443">
        <f t="shared" si="4"/>
        <v>0</v>
      </c>
    </row>
    <row r="21" spans="1:24" ht="18.95" customHeight="1" x14ac:dyDescent="0.2">
      <c r="A21" s="199">
        <v>3</v>
      </c>
      <c r="B21" s="201"/>
      <c r="C21" s="196"/>
      <c r="D21" s="196"/>
      <c r="E21" s="197">
        <f t="shared" ref="E21:E24" si="15">C21+D21</f>
        <v>0</v>
      </c>
      <c r="F21" s="197"/>
      <c r="G21" s="197"/>
      <c r="H21" s="197">
        <f t="shared" si="11"/>
        <v>0</v>
      </c>
      <c r="I21" s="196"/>
      <c r="J21" s="196"/>
      <c r="K21" s="426">
        <f t="shared" ref="K21:K24" si="16">I21+J21</f>
        <v>0</v>
      </c>
      <c r="L21" s="427">
        <f t="shared" si="12"/>
        <v>0</v>
      </c>
      <c r="M21" s="446"/>
      <c r="N21" s="196"/>
      <c r="O21" s="196"/>
      <c r="P21" s="197">
        <f t="shared" ref="P21:P24" si="17">N21+O21</f>
        <v>0</v>
      </c>
      <c r="Q21" s="197"/>
      <c r="R21" s="197"/>
      <c r="S21" s="197">
        <f t="shared" si="13"/>
        <v>0</v>
      </c>
      <c r="T21" s="196"/>
      <c r="U21" s="196"/>
      <c r="V21" s="426">
        <f t="shared" ref="V21:V24" si="18">T21+U21</f>
        <v>0</v>
      </c>
      <c r="W21" s="427">
        <f t="shared" si="14"/>
        <v>0</v>
      </c>
      <c r="X21" s="443">
        <f t="shared" si="4"/>
        <v>0</v>
      </c>
    </row>
    <row r="22" spans="1:24" ht="18.95" customHeight="1" x14ac:dyDescent="0.2">
      <c r="A22" s="199">
        <v>4</v>
      </c>
      <c r="B22" s="201"/>
      <c r="C22" s="196"/>
      <c r="D22" s="196"/>
      <c r="E22" s="197">
        <f t="shared" si="15"/>
        <v>0</v>
      </c>
      <c r="F22" s="197"/>
      <c r="G22" s="197"/>
      <c r="H22" s="197">
        <f t="shared" si="11"/>
        <v>0</v>
      </c>
      <c r="I22" s="196"/>
      <c r="J22" s="196"/>
      <c r="K22" s="426">
        <f t="shared" si="16"/>
        <v>0</v>
      </c>
      <c r="L22" s="427">
        <f t="shared" si="12"/>
        <v>0</v>
      </c>
      <c r="M22" s="446"/>
      <c r="N22" s="196"/>
      <c r="O22" s="196"/>
      <c r="P22" s="197">
        <f t="shared" si="17"/>
        <v>0</v>
      </c>
      <c r="Q22" s="197"/>
      <c r="R22" s="197"/>
      <c r="S22" s="197">
        <f t="shared" si="13"/>
        <v>0</v>
      </c>
      <c r="T22" s="196"/>
      <c r="U22" s="196"/>
      <c r="V22" s="426">
        <f t="shared" si="18"/>
        <v>0</v>
      </c>
      <c r="W22" s="427">
        <f t="shared" si="14"/>
        <v>0</v>
      </c>
      <c r="X22" s="443">
        <f t="shared" si="4"/>
        <v>0</v>
      </c>
    </row>
    <row r="23" spans="1:24" ht="18.95" customHeight="1" x14ac:dyDescent="0.2">
      <c r="A23" s="199">
        <v>5</v>
      </c>
      <c r="B23" s="201"/>
      <c r="C23" s="196"/>
      <c r="D23" s="196"/>
      <c r="E23" s="197">
        <f t="shared" si="15"/>
        <v>0</v>
      </c>
      <c r="F23" s="197"/>
      <c r="G23" s="197"/>
      <c r="H23" s="197">
        <f t="shared" si="11"/>
        <v>0</v>
      </c>
      <c r="I23" s="196"/>
      <c r="J23" s="196"/>
      <c r="K23" s="426">
        <f t="shared" si="16"/>
        <v>0</v>
      </c>
      <c r="L23" s="427">
        <f t="shared" si="12"/>
        <v>0</v>
      </c>
      <c r="M23" s="446"/>
      <c r="N23" s="196"/>
      <c r="O23" s="196"/>
      <c r="P23" s="197">
        <f t="shared" si="17"/>
        <v>0</v>
      </c>
      <c r="Q23" s="197"/>
      <c r="R23" s="197"/>
      <c r="S23" s="197">
        <f t="shared" si="13"/>
        <v>0</v>
      </c>
      <c r="T23" s="196"/>
      <c r="U23" s="196"/>
      <c r="V23" s="426">
        <f t="shared" si="18"/>
        <v>0</v>
      </c>
      <c r="W23" s="427">
        <f t="shared" si="14"/>
        <v>0</v>
      </c>
      <c r="X23" s="443">
        <f t="shared" si="4"/>
        <v>0</v>
      </c>
    </row>
    <row r="24" spans="1:24" ht="18.95" customHeight="1" x14ac:dyDescent="0.2">
      <c r="A24" s="423">
        <v>6</v>
      </c>
      <c r="B24" s="424"/>
      <c r="C24" s="290"/>
      <c r="D24" s="195"/>
      <c r="E24" s="148">
        <f t="shared" si="15"/>
        <v>0</v>
      </c>
      <c r="F24" s="148"/>
      <c r="G24" s="425"/>
      <c r="H24" s="425">
        <f t="shared" si="11"/>
        <v>0</v>
      </c>
      <c r="I24" s="290"/>
      <c r="J24" s="195"/>
      <c r="K24" s="436">
        <f t="shared" si="16"/>
        <v>0</v>
      </c>
      <c r="L24" s="427">
        <f t="shared" si="12"/>
        <v>0</v>
      </c>
      <c r="M24" s="446"/>
      <c r="N24" s="290"/>
      <c r="O24" s="195"/>
      <c r="P24" s="148">
        <f t="shared" si="17"/>
        <v>0</v>
      </c>
      <c r="Q24" s="148"/>
      <c r="R24" s="425"/>
      <c r="S24" s="425">
        <f t="shared" si="13"/>
        <v>0</v>
      </c>
      <c r="T24" s="290"/>
      <c r="U24" s="195"/>
      <c r="V24" s="436">
        <f t="shared" si="18"/>
        <v>0</v>
      </c>
      <c r="W24" s="427">
        <f t="shared" si="14"/>
        <v>0</v>
      </c>
      <c r="X24" s="443">
        <f t="shared" si="4"/>
        <v>0</v>
      </c>
    </row>
    <row r="25" spans="1:24" ht="20.100000000000001" customHeight="1" x14ac:dyDescent="0.2">
      <c r="A25" s="1115" t="s">
        <v>726</v>
      </c>
      <c r="B25" s="1115"/>
      <c r="C25" s="422">
        <f>SUM(C19:C23)</f>
        <v>0</v>
      </c>
      <c r="D25" s="422">
        <f t="shared" ref="D25:L25" si="19">SUM(D19:D23)</f>
        <v>0</v>
      </c>
      <c r="E25" s="422">
        <f t="shared" si="19"/>
        <v>0</v>
      </c>
      <c r="F25" s="422">
        <f t="shared" si="19"/>
        <v>0</v>
      </c>
      <c r="G25" s="422">
        <f t="shared" si="19"/>
        <v>0</v>
      </c>
      <c r="H25" s="422">
        <f t="shared" si="19"/>
        <v>0</v>
      </c>
      <c r="I25" s="422">
        <f t="shared" si="19"/>
        <v>0</v>
      </c>
      <c r="J25" s="422">
        <f t="shared" si="19"/>
        <v>0</v>
      </c>
      <c r="K25" s="437">
        <f t="shared" si="19"/>
        <v>0</v>
      </c>
      <c r="L25" s="422">
        <f t="shared" si="19"/>
        <v>0</v>
      </c>
      <c r="M25" s="446"/>
      <c r="N25" s="422">
        <f>SUM(N19:N23)</f>
        <v>0</v>
      </c>
      <c r="O25" s="422">
        <f t="shared" ref="O25:W25" si="20">SUM(O19:O23)</f>
        <v>0</v>
      </c>
      <c r="P25" s="422">
        <f t="shared" si="20"/>
        <v>0</v>
      </c>
      <c r="Q25" s="422">
        <f t="shared" si="20"/>
        <v>0</v>
      </c>
      <c r="R25" s="422">
        <f t="shared" si="20"/>
        <v>0</v>
      </c>
      <c r="S25" s="422">
        <f t="shared" si="20"/>
        <v>0</v>
      </c>
      <c r="T25" s="422">
        <f t="shared" si="20"/>
        <v>0</v>
      </c>
      <c r="U25" s="422">
        <f t="shared" si="20"/>
        <v>0</v>
      </c>
      <c r="V25" s="437">
        <f t="shared" si="20"/>
        <v>0</v>
      </c>
      <c r="W25" s="422">
        <f t="shared" si="20"/>
        <v>0</v>
      </c>
      <c r="X25" s="443">
        <f t="shared" si="4"/>
        <v>0</v>
      </c>
    </row>
    <row r="26" spans="1:24" ht="15" customHeight="1" x14ac:dyDescent="0.2">
      <c r="A26" s="1116" t="s">
        <v>129</v>
      </c>
      <c r="B26" s="1116"/>
      <c r="C26" s="1116"/>
      <c r="D26" s="1116"/>
      <c r="E26" s="1116"/>
      <c r="F26" s="1116"/>
      <c r="G26" s="1116"/>
      <c r="H26" s="1116"/>
      <c r="I26" s="1116"/>
      <c r="J26" s="1116"/>
      <c r="K26" s="1116"/>
      <c r="L26" s="1116"/>
      <c r="M26" s="446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42"/>
    </row>
    <row r="27" spans="1:24" ht="18.95" customHeight="1" x14ac:dyDescent="0.2">
      <c r="A27" s="434">
        <v>1</v>
      </c>
      <c r="B27" s="435"/>
      <c r="C27" s="234"/>
      <c r="D27" s="234"/>
      <c r="E27" s="448">
        <f>C27+D27</f>
        <v>0</v>
      </c>
      <c r="F27" s="448"/>
      <c r="G27" s="448"/>
      <c r="H27" s="448">
        <f>F27+G27</f>
        <v>0</v>
      </c>
      <c r="I27" s="234"/>
      <c r="J27" s="234"/>
      <c r="K27" s="449">
        <f>I27+J27</f>
        <v>0</v>
      </c>
      <c r="L27" s="450">
        <f>E27+K27+H27</f>
        <v>0</v>
      </c>
      <c r="M27" s="446"/>
      <c r="N27" s="234"/>
      <c r="O27" s="234"/>
      <c r="P27" s="448">
        <f>N27+O27</f>
        <v>0</v>
      </c>
      <c r="Q27" s="448"/>
      <c r="R27" s="448"/>
      <c r="S27" s="448">
        <f>Q27+R27</f>
        <v>0</v>
      </c>
      <c r="T27" s="234"/>
      <c r="U27" s="234"/>
      <c r="V27" s="449">
        <f>T27+U27</f>
        <v>0</v>
      </c>
      <c r="W27" s="450">
        <f>P27+V27+S27</f>
        <v>0</v>
      </c>
      <c r="X27" s="443">
        <f t="shared" si="4"/>
        <v>0</v>
      </c>
    </row>
    <row r="28" spans="1:24" ht="18.95" customHeight="1" x14ac:dyDescent="0.2">
      <c r="A28" s="199">
        <v>2</v>
      </c>
      <c r="B28" s="201"/>
      <c r="C28" s="196"/>
      <c r="D28" s="196"/>
      <c r="E28" s="197">
        <f>C28+D28</f>
        <v>0</v>
      </c>
      <c r="F28" s="197"/>
      <c r="G28" s="197"/>
      <c r="H28" s="197">
        <f t="shared" ref="H28:H32" si="21">F28+G28</f>
        <v>0</v>
      </c>
      <c r="I28" s="196"/>
      <c r="J28" s="196"/>
      <c r="K28" s="426">
        <f>I28+J28</f>
        <v>0</v>
      </c>
      <c r="L28" s="427">
        <f t="shared" ref="L28:L32" si="22">E28+K28</f>
        <v>0</v>
      </c>
      <c r="M28" s="446"/>
      <c r="N28" s="196"/>
      <c r="O28" s="196"/>
      <c r="P28" s="197">
        <f>N28+O28</f>
        <v>0</v>
      </c>
      <c r="Q28" s="197"/>
      <c r="R28" s="197"/>
      <c r="S28" s="197">
        <f t="shared" ref="S28:S32" si="23">Q28+R28</f>
        <v>0</v>
      </c>
      <c r="T28" s="196"/>
      <c r="U28" s="196"/>
      <c r="V28" s="426">
        <f>T28+U28</f>
        <v>0</v>
      </c>
      <c r="W28" s="427">
        <f t="shared" ref="W28:W32" si="24">P28+V28</f>
        <v>0</v>
      </c>
      <c r="X28" s="443">
        <f t="shared" si="4"/>
        <v>0</v>
      </c>
    </row>
    <row r="29" spans="1:24" ht="18.95" customHeight="1" x14ac:dyDescent="0.2">
      <c r="A29" s="199">
        <v>3</v>
      </c>
      <c r="B29" s="201"/>
      <c r="C29" s="196"/>
      <c r="D29" s="196"/>
      <c r="E29" s="197">
        <f t="shared" ref="E29:E32" si="25">C29+D29</f>
        <v>0</v>
      </c>
      <c r="F29" s="197"/>
      <c r="G29" s="197"/>
      <c r="H29" s="197">
        <f t="shared" si="21"/>
        <v>0</v>
      </c>
      <c r="I29" s="196"/>
      <c r="J29" s="196"/>
      <c r="K29" s="426">
        <f t="shared" ref="K29:K32" si="26">I29+J29</f>
        <v>0</v>
      </c>
      <c r="L29" s="427">
        <f t="shared" si="22"/>
        <v>0</v>
      </c>
      <c r="M29" s="446"/>
      <c r="N29" s="196"/>
      <c r="O29" s="196"/>
      <c r="P29" s="197">
        <f t="shared" ref="P29:P32" si="27">N29+O29</f>
        <v>0</v>
      </c>
      <c r="Q29" s="197"/>
      <c r="R29" s="197"/>
      <c r="S29" s="197">
        <f t="shared" si="23"/>
        <v>0</v>
      </c>
      <c r="T29" s="196"/>
      <c r="U29" s="196"/>
      <c r="V29" s="426">
        <f t="shared" ref="V29:V32" si="28">T29+U29</f>
        <v>0</v>
      </c>
      <c r="W29" s="427">
        <f t="shared" si="24"/>
        <v>0</v>
      </c>
      <c r="X29" s="443">
        <f t="shared" si="4"/>
        <v>0</v>
      </c>
    </row>
    <row r="30" spans="1:24" ht="18.95" customHeight="1" x14ac:dyDescent="0.2">
      <c r="A30" s="199">
        <v>4</v>
      </c>
      <c r="B30" s="201"/>
      <c r="C30" s="196"/>
      <c r="D30" s="196"/>
      <c r="E30" s="197">
        <f t="shared" si="25"/>
        <v>0</v>
      </c>
      <c r="F30" s="197"/>
      <c r="G30" s="197"/>
      <c r="H30" s="197">
        <f t="shared" si="21"/>
        <v>0</v>
      </c>
      <c r="I30" s="196"/>
      <c r="J30" s="196"/>
      <c r="K30" s="426">
        <f t="shared" si="26"/>
        <v>0</v>
      </c>
      <c r="L30" s="427">
        <f t="shared" si="22"/>
        <v>0</v>
      </c>
      <c r="M30" s="446"/>
      <c r="N30" s="196"/>
      <c r="O30" s="196"/>
      <c r="P30" s="197">
        <f t="shared" si="27"/>
        <v>0</v>
      </c>
      <c r="Q30" s="197"/>
      <c r="R30" s="197"/>
      <c r="S30" s="197">
        <f t="shared" si="23"/>
        <v>0</v>
      </c>
      <c r="T30" s="196"/>
      <c r="U30" s="196"/>
      <c r="V30" s="426">
        <f t="shared" si="28"/>
        <v>0</v>
      </c>
      <c r="W30" s="427">
        <f t="shared" si="24"/>
        <v>0</v>
      </c>
      <c r="X30" s="443">
        <f t="shared" si="4"/>
        <v>0</v>
      </c>
    </row>
    <row r="31" spans="1:24" ht="18.95" customHeight="1" x14ac:dyDescent="0.2">
      <c r="A31" s="199">
        <v>5</v>
      </c>
      <c r="B31" s="201"/>
      <c r="C31" s="196"/>
      <c r="D31" s="196"/>
      <c r="E31" s="197">
        <f t="shared" si="25"/>
        <v>0</v>
      </c>
      <c r="F31" s="197"/>
      <c r="G31" s="197"/>
      <c r="H31" s="197">
        <f t="shared" si="21"/>
        <v>0</v>
      </c>
      <c r="I31" s="196"/>
      <c r="J31" s="196"/>
      <c r="K31" s="426">
        <f t="shared" si="26"/>
        <v>0</v>
      </c>
      <c r="L31" s="427">
        <f t="shared" si="22"/>
        <v>0</v>
      </c>
      <c r="M31" s="446"/>
      <c r="N31" s="196"/>
      <c r="O31" s="196"/>
      <c r="P31" s="197">
        <f t="shared" si="27"/>
        <v>0</v>
      </c>
      <c r="Q31" s="197"/>
      <c r="R31" s="197"/>
      <c r="S31" s="197">
        <f t="shared" si="23"/>
        <v>0</v>
      </c>
      <c r="T31" s="196"/>
      <c r="U31" s="196"/>
      <c r="V31" s="426">
        <f t="shared" si="28"/>
        <v>0</v>
      </c>
      <c r="W31" s="427">
        <f t="shared" si="24"/>
        <v>0</v>
      </c>
      <c r="X31" s="443">
        <f t="shared" si="4"/>
        <v>0</v>
      </c>
    </row>
    <row r="32" spans="1:24" ht="18.95" customHeight="1" x14ac:dyDescent="0.2">
      <c r="A32" s="423">
        <v>6</v>
      </c>
      <c r="B32" s="424"/>
      <c r="C32" s="290"/>
      <c r="D32" s="195"/>
      <c r="E32" s="148">
        <f t="shared" si="25"/>
        <v>0</v>
      </c>
      <c r="F32" s="148"/>
      <c r="G32" s="425"/>
      <c r="H32" s="425">
        <f t="shared" si="21"/>
        <v>0</v>
      </c>
      <c r="I32" s="290"/>
      <c r="J32" s="195"/>
      <c r="K32" s="436">
        <f t="shared" si="26"/>
        <v>0</v>
      </c>
      <c r="L32" s="427">
        <f t="shared" si="22"/>
        <v>0</v>
      </c>
      <c r="M32" s="446"/>
      <c r="N32" s="290"/>
      <c r="O32" s="195"/>
      <c r="P32" s="148">
        <f t="shared" si="27"/>
        <v>0</v>
      </c>
      <c r="Q32" s="148"/>
      <c r="R32" s="425"/>
      <c r="S32" s="425">
        <f t="shared" si="23"/>
        <v>0</v>
      </c>
      <c r="T32" s="290"/>
      <c r="U32" s="195"/>
      <c r="V32" s="436">
        <f t="shared" si="28"/>
        <v>0</v>
      </c>
      <c r="W32" s="427">
        <f t="shared" si="24"/>
        <v>0</v>
      </c>
      <c r="X32" s="443">
        <f t="shared" si="4"/>
        <v>0</v>
      </c>
    </row>
    <row r="33" spans="1:24" ht="20.100000000000001" customHeight="1" x14ac:dyDescent="0.2">
      <c r="A33" s="1115" t="s">
        <v>726</v>
      </c>
      <c r="B33" s="1115"/>
      <c r="C33" s="422">
        <f>SUM(C27:C31)</f>
        <v>0</v>
      </c>
      <c r="D33" s="422">
        <f t="shared" ref="D33:L33" si="29">SUM(D27:D31)</f>
        <v>0</v>
      </c>
      <c r="E33" s="422">
        <f t="shared" si="29"/>
        <v>0</v>
      </c>
      <c r="F33" s="422">
        <f t="shared" si="29"/>
        <v>0</v>
      </c>
      <c r="G33" s="422">
        <f t="shared" si="29"/>
        <v>0</v>
      </c>
      <c r="H33" s="422">
        <f t="shared" si="29"/>
        <v>0</v>
      </c>
      <c r="I33" s="422">
        <f t="shared" si="29"/>
        <v>0</v>
      </c>
      <c r="J33" s="422">
        <f t="shared" si="29"/>
        <v>0</v>
      </c>
      <c r="K33" s="437">
        <f t="shared" si="29"/>
        <v>0</v>
      </c>
      <c r="L33" s="422">
        <f t="shared" si="29"/>
        <v>0</v>
      </c>
      <c r="M33" s="446"/>
      <c r="N33" s="422">
        <f>SUM(N27:N31)</f>
        <v>0</v>
      </c>
      <c r="O33" s="422">
        <f t="shared" ref="O33:W33" si="30">SUM(O27:O31)</f>
        <v>0</v>
      </c>
      <c r="P33" s="422">
        <f t="shared" si="30"/>
        <v>0</v>
      </c>
      <c r="Q33" s="422">
        <f t="shared" si="30"/>
        <v>0</v>
      </c>
      <c r="R33" s="422">
        <f t="shared" si="30"/>
        <v>0</v>
      </c>
      <c r="S33" s="422">
        <f t="shared" si="30"/>
        <v>0</v>
      </c>
      <c r="T33" s="422">
        <f t="shared" si="30"/>
        <v>0</v>
      </c>
      <c r="U33" s="422">
        <f t="shared" si="30"/>
        <v>0</v>
      </c>
      <c r="V33" s="437">
        <f t="shared" si="30"/>
        <v>0</v>
      </c>
      <c r="W33" s="422">
        <f t="shared" si="30"/>
        <v>0</v>
      </c>
      <c r="X33" s="443">
        <f t="shared" si="4"/>
        <v>0</v>
      </c>
    </row>
    <row r="34" spans="1:24" ht="15" customHeight="1" x14ac:dyDescent="0.2">
      <c r="A34" s="1116" t="s">
        <v>714</v>
      </c>
      <c r="B34" s="1116"/>
      <c r="C34" s="1116"/>
      <c r="D34" s="1116"/>
      <c r="E34" s="1116"/>
      <c r="F34" s="1116"/>
      <c r="G34" s="1116"/>
      <c r="H34" s="1116"/>
      <c r="I34" s="1116"/>
      <c r="J34" s="1116"/>
      <c r="K34" s="1116"/>
      <c r="L34" s="1116"/>
      <c r="M34" s="446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42"/>
    </row>
    <row r="35" spans="1:24" ht="18.95" customHeight="1" x14ac:dyDescent="0.2">
      <c r="A35" s="434">
        <v>1</v>
      </c>
      <c r="B35" s="435"/>
      <c r="C35" s="234"/>
      <c r="D35" s="234"/>
      <c r="E35" s="448">
        <f>C35+D35</f>
        <v>0</v>
      </c>
      <c r="F35" s="448"/>
      <c r="G35" s="448"/>
      <c r="H35" s="448">
        <f>F35+G35</f>
        <v>0</v>
      </c>
      <c r="I35" s="234"/>
      <c r="J35" s="234"/>
      <c r="K35" s="449">
        <f>I35+J35</f>
        <v>0</v>
      </c>
      <c r="L35" s="450">
        <f>E35+K35+H35</f>
        <v>0</v>
      </c>
      <c r="M35" s="446"/>
      <c r="N35" s="234"/>
      <c r="O35" s="234"/>
      <c r="P35" s="448">
        <f>N35+O35</f>
        <v>0</v>
      </c>
      <c r="Q35" s="448"/>
      <c r="R35" s="448"/>
      <c r="S35" s="448">
        <f>Q35+R35</f>
        <v>0</v>
      </c>
      <c r="T35" s="234"/>
      <c r="U35" s="234"/>
      <c r="V35" s="449">
        <f>T35+U35</f>
        <v>0</v>
      </c>
      <c r="W35" s="450">
        <f>P35+V35+S35</f>
        <v>0</v>
      </c>
      <c r="X35" s="443">
        <f t="shared" si="4"/>
        <v>0</v>
      </c>
    </row>
    <row r="36" spans="1:24" ht="18.95" customHeight="1" x14ac:dyDescent="0.2">
      <c r="A36" s="199">
        <v>2</v>
      </c>
      <c r="B36" s="201"/>
      <c r="C36" s="196"/>
      <c r="D36" s="196"/>
      <c r="E36" s="197">
        <f>C36+D36</f>
        <v>0</v>
      </c>
      <c r="F36" s="197"/>
      <c r="G36" s="197"/>
      <c r="H36" s="197">
        <f t="shared" ref="H36:H40" si="31">F36+G36</f>
        <v>0</v>
      </c>
      <c r="I36" s="196"/>
      <c r="J36" s="196"/>
      <c r="K36" s="426">
        <f>I36+J36</f>
        <v>0</v>
      </c>
      <c r="L36" s="427">
        <f t="shared" ref="L36:L40" si="32">E36+K36</f>
        <v>0</v>
      </c>
      <c r="M36" s="446"/>
      <c r="N36" s="196"/>
      <c r="O36" s="196"/>
      <c r="P36" s="197">
        <f>N36+O36</f>
        <v>0</v>
      </c>
      <c r="Q36" s="197"/>
      <c r="R36" s="197"/>
      <c r="S36" s="197">
        <f t="shared" ref="S36:S40" si="33">Q36+R36</f>
        <v>0</v>
      </c>
      <c r="T36" s="196"/>
      <c r="U36" s="196"/>
      <c r="V36" s="426">
        <f>T36+U36</f>
        <v>0</v>
      </c>
      <c r="W36" s="427">
        <f t="shared" ref="W36:W40" si="34">P36+V36</f>
        <v>0</v>
      </c>
      <c r="X36" s="443">
        <f t="shared" si="4"/>
        <v>0</v>
      </c>
    </row>
    <row r="37" spans="1:24" ht="18.95" customHeight="1" x14ac:dyDescent="0.2">
      <c r="A37" s="199">
        <v>3</v>
      </c>
      <c r="B37" s="201"/>
      <c r="C37" s="196"/>
      <c r="D37" s="196"/>
      <c r="E37" s="197">
        <f t="shared" ref="E37:E40" si="35">C37+D37</f>
        <v>0</v>
      </c>
      <c r="F37" s="197"/>
      <c r="G37" s="197"/>
      <c r="H37" s="197">
        <f t="shared" si="31"/>
        <v>0</v>
      </c>
      <c r="I37" s="196"/>
      <c r="J37" s="196"/>
      <c r="K37" s="426">
        <f t="shared" ref="K37:K40" si="36">I37+J37</f>
        <v>0</v>
      </c>
      <c r="L37" s="427">
        <f t="shared" si="32"/>
        <v>0</v>
      </c>
      <c r="M37" s="446"/>
      <c r="N37" s="196"/>
      <c r="O37" s="196"/>
      <c r="P37" s="197">
        <f t="shared" ref="P37:P40" si="37">N37+O37</f>
        <v>0</v>
      </c>
      <c r="Q37" s="197"/>
      <c r="R37" s="197"/>
      <c r="S37" s="197">
        <f t="shared" si="33"/>
        <v>0</v>
      </c>
      <c r="T37" s="196"/>
      <c r="U37" s="196"/>
      <c r="V37" s="426">
        <f t="shared" ref="V37:V40" si="38">T37+U37</f>
        <v>0</v>
      </c>
      <c r="W37" s="427">
        <f t="shared" si="34"/>
        <v>0</v>
      </c>
      <c r="X37" s="443">
        <f t="shared" si="4"/>
        <v>0</v>
      </c>
    </row>
    <row r="38" spans="1:24" ht="18.95" customHeight="1" x14ac:dyDescent="0.2">
      <c r="A38" s="199">
        <v>4</v>
      </c>
      <c r="B38" s="201"/>
      <c r="C38" s="196"/>
      <c r="D38" s="196"/>
      <c r="E38" s="197">
        <f t="shared" si="35"/>
        <v>0</v>
      </c>
      <c r="F38" s="197"/>
      <c r="G38" s="197"/>
      <c r="H38" s="197">
        <f t="shared" si="31"/>
        <v>0</v>
      </c>
      <c r="I38" s="196"/>
      <c r="J38" s="196"/>
      <c r="K38" s="426">
        <f t="shared" si="36"/>
        <v>0</v>
      </c>
      <c r="L38" s="427">
        <f t="shared" si="32"/>
        <v>0</v>
      </c>
      <c r="M38" s="446"/>
      <c r="N38" s="196"/>
      <c r="O38" s="196"/>
      <c r="P38" s="197">
        <f t="shared" si="37"/>
        <v>0</v>
      </c>
      <c r="Q38" s="197"/>
      <c r="R38" s="197"/>
      <c r="S38" s="197">
        <f t="shared" si="33"/>
        <v>0</v>
      </c>
      <c r="T38" s="196"/>
      <c r="U38" s="196"/>
      <c r="V38" s="426">
        <f t="shared" si="38"/>
        <v>0</v>
      </c>
      <c r="W38" s="427">
        <f t="shared" si="34"/>
        <v>0</v>
      </c>
      <c r="X38" s="443">
        <f t="shared" si="4"/>
        <v>0</v>
      </c>
    </row>
    <row r="39" spans="1:24" ht="18.95" customHeight="1" x14ac:dyDescent="0.2">
      <c r="A39" s="199">
        <v>5</v>
      </c>
      <c r="B39" s="201"/>
      <c r="C39" s="196"/>
      <c r="D39" s="196"/>
      <c r="E39" s="197">
        <f t="shared" si="35"/>
        <v>0</v>
      </c>
      <c r="F39" s="197"/>
      <c r="G39" s="197"/>
      <c r="H39" s="197">
        <f t="shared" si="31"/>
        <v>0</v>
      </c>
      <c r="I39" s="196"/>
      <c r="J39" s="196"/>
      <c r="K39" s="426">
        <f t="shared" si="36"/>
        <v>0</v>
      </c>
      <c r="L39" s="427">
        <f t="shared" si="32"/>
        <v>0</v>
      </c>
      <c r="M39" s="446"/>
      <c r="N39" s="196"/>
      <c r="O39" s="196"/>
      <c r="P39" s="197">
        <f t="shared" si="37"/>
        <v>0</v>
      </c>
      <c r="Q39" s="197"/>
      <c r="R39" s="197"/>
      <c r="S39" s="197">
        <f t="shared" si="33"/>
        <v>0</v>
      </c>
      <c r="T39" s="196"/>
      <c r="U39" s="196"/>
      <c r="V39" s="426">
        <f t="shared" si="38"/>
        <v>0</v>
      </c>
      <c r="W39" s="427">
        <f t="shared" si="34"/>
        <v>0</v>
      </c>
      <c r="X39" s="443">
        <f t="shared" si="4"/>
        <v>0</v>
      </c>
    </row>
    <row r="40" spans="1:24" ht="18.95" customHeight="1" x14ac:dyDescent="0.2">
      <c r="A40" s="423">
        <v>6</v>
      </c>
      <c r="B40" s="424"/>
      <c r="C40" s="290"/>
      <c r="D40" s="195"/>
      <c r="E40" s="148">
        <f t="shared" si="35"/>
        <v>0</v>
      </c>
      <c r="F40" s="148"/>
      <c r="G40" s="425"/>
      <c r="H40" s="425">
        <f t="shared" si="31"/>
        <v>0</v>
      </c>
      <c r="I40" s="290"/>
      <c r="J40" s="195"/>
      <c r="K40" s="436">
        <f t="shared" si="36"/>
        <v>0</v>
      </c>
      <c r="L40" s="427">
        <f t="shared" si="32"/>
        <v>0</v>
      </c>
      <c r="M40" s="446"/>
      <c r="N40" s="290"/>
      <c r="O40" s="195"/>
      <c r="P40" s="148">
        <f t="shared" si="37"/>
        <v>0</v>
      </c>
      <c r="Q40" s="148"/>
      <c r="R40" s="425"/>
      <c r="S40" s="425">
        <f t="shared" si="33"/>
        <v>0</v>
      </c>
      <c r="T40" s="290"/>
      <c r="U40" s="195"/>
      <c r="V40" s="436">
        <f t="shared" si="38"/>
        <v>0</v>
      </c>
      <c r="W40" s="427">
        <f t="shared" si="34"/>
        <v>0</v>
      </c>
      <c r="X40" s="443">
        <f t="shared" si="4"/>
        <v>0</v>
      </c>
    </row>
    <row r="41" spans="1:24" ht="20.100000000000001" customHeight="1" x14ac:dyDescent="0.2">
      <c r="A41" s="1115" t="s">
        <v>726</v>
      </c>
      <c r="B41" s="1115"/>
      <c r="C41" s="422">
        <f>SUM(C35:C39)</f>
        <v>0</v>
      </c>
      <c r="D41" s="422">
        <f t="shared" ref="D41:L41" si="39">SUM(D35:D39)</f>
        <v>0</v>
      </c>
      <c r="E41" s="422">
        <f t="shared" si="39"/>
        <v>0</v>
      </c>
      <c r="F41" s="422">
        <f t="shared" si="39"/>
        <v>0</v>
      </c>
      <c r="G41" s="422">
        <f t="shared" si="39"/>
        <v>0</v>
      </c>
      <c r="H41" s="422">
        <f t="shared" si="39"/>
        <v>0</v>
      </c>
      <c r="I41" s="422">
        <f t="shared" si="39"/>
        <v>0</v>
      </c>
      <c r="J41" s="422">
        <f t="shared" si="39"/>
        <v>0</v>
      </c>
      <c r="K41" s="437">
        <f t="shared" si="39"/>
        <v>0</v>
      </c>
      <c r="L41" s="422">
        <f t="shared" si="39"/>
        <v>0</v>
      </c>
      <c r="M41" s="446"/>
      <c r="N41" s="422">
        <f>SUM(N35:N39)</f>
        <v>0</v>
      </c>
      <c r="O41" s="422">
        <f t="shared" ref="O41:W41" si="40">SUM(O35:O39)</f>
        <v>0</v>
      </c>
      <c r="P41" s="422">
        <f t="shared" si="40"/>
        <v>0</v>
      </c>
      <c r="Q41" s="422">
        <f t="shared" si="40"/>
        <v>0</v>
      </c>
      <c r="R41" s="422">
        <f t="shared" si="40"/>
        <v>0</v>
      </c>
      <c r="S41" s="422">
        <f t="shared" si="40"/>
        <v>0</v>
      </c>
      <c r="T41" s="422">
        <f t="shared" si="40"/>
        <v>0</v>
      </c>
      <c r="U41" s="422">
        <f t="shared" si="40"/>
        <v>0</v>
      </c>
      <c r="V41" s="437">
        <f t="shared" si="40"/>
        <v>0</v>
      </c>
      <c r="W41" s="422">
        <f t="shared" si="40"/>
        <v>0</v>
      </c>
      <c r="X41" s="443">
        <f t="shared" si="4"/>
        <v>0</v>
      </c>
    </row>
    <row r="42" spans="1:24" ht="15" customHeight="1" x14ac:dyDescent="0.2">
      <c r="A42" s="1116" t="s">
        <v>830</v>
      </c>
      <c r="B42" s="1116"/>
      <c r="C42" s="1116"/>
      <c r="D42" s="1116"/>
      <c r="E42" s="1116"/>
      <c r="F42" s="1116"/>
      <c r="G42" s="1116"/>
      <c r="H42" s="1116"/>
      <c r="I42" s="1116"/>
      <c r="J42" s="1116"/>
      <c r="K42" s="1116"/>
      <c r="L42" s="1116"/>
      <c r="M42" s="446"/>
      <c r="N42" s="451"/>
      <c r="O42" s="451"/>
      <c r="P42" s="451"/>
      <c r="Q42" s="451"/>
      <c r="R42" s="451"/>
      <c r="S42" s="451"/>
      <c r="T42" s="451"/>
      <c r="U42" s="451"/>
      <c r="V42" s="451"/>
      <c r="W42" s="451"/>
      <c r="X42" s="442"/>
    </row>
    <row r="43" spans="1:24" ht="18.95" customHeight="1" x14ac:dyDescent="0.2">
      <c r="A43" s="434">
        <v>1</v>
      </c>
      <c r="B43" s="435"/>
      <c r="C43" s="234"/>
      <c r="D43" s="234"/>
      <c r="E43" s="448">
        <f>C43+D43</f>
        <v>0</v>
      </c>
      <c r="F43" s="448"/>
      <c r="G43" s="448"/>
      <c r="H43" s="448">
        <f>F43+G43</f>
        <v>0</v>
      </c>
      <c r="I43" s="234"/>
      <c r="J43" s="234"/>
      <c r="K43" s="449">
        <f>I43+J43</f>
        <v>0</v>
      </c>
      <c r="L43" s="450">
        <f>E43+K43+H43</f>
        <v>0</v>
      </c>
      <c r="M43" s="446"/>
      <c r="N43" s="234"/>
      <c r="O43" s="234"/>
      <c r="P43" s="448">
        <f>N43+O43</f>
        <v>0</v>
      </c>
      <c r="Q43" s="448"/>
      <c r="R43" s="448"/>
      <c r="S43" s="448">
        <f>Q43+R43</f>
        <v>0</v>
      </c>
      <c r="T43" s="234"/>
      <c r="U43" s="234"/>
      <c r="V43" s="449">
        <f>T43+U43</f>
        <v>0</v>
      </c>
      <c r="W43" s="450">
        <f>P43+V43+S43</f>
        <v>0</v>
      </c>
      <c r="X43" s="443">
        <f t="shared" si="4"/>
        <v>0</v>
      </c>
    </row>
    <row r="44" spans="1:24" ht="18.95" customHeight="1" x14ac:dyDescent="0.2">
      <c r="A44" s="199">
        <v>2</v>
      </c>
      <c r="B44" s="201"/>
      <c r="C44" s="196"/>
      <c r="D44" s="196"/>
      <c r="E44" s="197">
        <f>C44+D44</f>
        <v>0</v>
      </c>
      <c r="F44" s="197"/>
      <c r="G44" s="197"/>
      <c r="H44" s="197">
        <f t="shared" ref="H44:H48" si="41">F44+G44</f>
        <v>0</v>
      </c>
      <c r="I44" s="196"/>
      <c r="J44" s="196"/>
      <c r="K44" s="426">
        <f>I44+J44</f>
        <v>0</v>
      </c>
      <c r="L44" s="427">
        <f t="shared" ref="L44:L48" si="42">E44+K44</f>
        <v>0</v>
      </c>
      <c r="M44" s="446"/>
      <c r="N44" s="196"/>
      <c r="O44" s="196"/>
      <c r="P44" s="197">
        <f>N44+O44</f>
        <v>0</v>
      </c>
      <c r="Q44" s="197"/>
      <c r="R44" s="197"/>
      <c r="S44" s="197">
        <f t="shared" ref="S44:S48" si="43">Q44+R44</f>
        <v>0</v>
      </c>
      <c r="T44" s="196"/>
      <c r="U44" s="196"/>
      <c r="V44" s="426">
        <f>T44+U44</f>
        <v>0</v>
      </c>
      <c r="W44" s="427">
        <f t="shared" ref="W44:W48" si="44">P44+V44</f>
        <v>0</v>
      </c>
      <c r="X44" s="443">
        <f t="shared" si="4"/>
        <v>0</v>
      </c>
    </row>
    <row r="45" spans="1:24" ht="18.95" customHeight="1" x14ac:dyDescent="0.2">
      <c r="A45" s="199">
        <v>3</v>
      </c>
      <c r="B45" s="201"/>
      <c r="C45" s="525"/>
      <c r="D45" s="196"/>
      <c r="E45" s="197">
        <f t="shared" ref="E45:E48" si="45">C45+D45</f>
        <v>0</v>
      </c>
      <c r="F45" s="197"/>
      <c r="G45" s="197"/>
      <c r="H45" s="197">
        <f t="shared" si="41"/>
        <v>0</v>
      </c>
      <c r="I45" s="196"/>
      <c r="J45" s="196"/>
      <c r="K45" s="426">
        <f t="shared" ref="K45:K48" si="46">I45+J45</f>
        <v>0</v>
      </c>
      <c r="L45" s="427">
        <f t="shared" si="42"/>
        <v>0</v>
      </c>
      <c r="M45" s="446"/>
      <c r="N45" s="196"/>
      <c r="O45" s="196"/>
      <c r="P45" s="197">
        <f t="shared" ref="P45:P48" si="47">N45+O45</f>
        <v>0</v>
      </c>
      <c r="Q45" s="197"/>
      <c r="R45" s="197"/>
      <c r="S45" s="197">
        <f t="shared" si="43"/>
        <v>0</v>
      </c>
      <c r="T45" s="196"/>
      <c r="U45" s="196"/>
      <c r="V45" s="426">
        <f t="shared" ref="V45:V48" si="48">T45+U45</f>
        <v>0</v>
      </c>
      <c r="W45" s="427">
        <f t="shared" si="44"/>
        <v>0</v>
      </c>
      <c r="X45" s="443">
        <f t="shared" si="4"/>
        <v>0</v>
      </c>
    </row>
    <row r="46" spans="1:24" ht="18.95" customHeight="1" x14ac:dyDescent="0.2">
      <c r="A46" s="199">
        <v>4</v>
      </c>
      <c r="B46" s="201"/>
      <c r="C46" s="196"/>
      <c r="D46" s="196"/>
      <c r="E46" s="197">
        <f t="shared" si="45"/>
        <v>0</v>
      </c>
      <c r="F46" s="197"/>
      <c r="G46" s="197"/>
      <c r="H46" s="197">
        <f t="shared" si="41"/>
        <v>0</v>
      </c>
      <c r="I46" s="196"/>
      <c r="J46" s="196"/>
      <c r="K46" s="426">
        <f t="shared" si="46"/>
        <v>0</v>
      </c>
      <c r="L46" s="427">
        <f t="shared" si="42"/>
        <v>0</v>
      </c>
      <c r="M46" s="446"/>
      <c r="N46" s="196"/>
      <c r="O46" s="196"/>
      <c r="P46" s="197">
        <f t="shared" si="47"/>
        <v>0</v>
      </c>
      <c r="Q46" s="197"/>
      <c r="R46" s="197"/>
      <c r="S46" s="197">
        <f t="shared" si="43"/>
        <v>0</v>
      </c>
      <c r="T46" s="196"/>
      <c r="U46" s="196"/>
      <c r="V46" s="426">
        <f t="shared" si="48"/>
        <v>0</v>
      </c>
      <c r="W46" s="427">
        <f t="shared" si="44"/>
        <v>0</v>
      </c>
      <c r="X46" s="443">
        <f t="shared" si="4"/>
        <v>0</v>
      </c>
    </row>
    <row r="47" spans="1:24" ht="18.95" customHeight="1" x14ac:dyDescent="0.2">
      <c r="A47" s="199">
        <v>5</v>
      </c>
      <c r="B47" s="201"/>
      <c r="C47" s="196"/>
      <c r="D47" s="196"/>
      <c r="E47" s="197">
        <f t="shared" si="45"/>
        <v>0</v>
      </c>
      <c r="F47" s="197"/>
      <c r="G47" s="197"/>
      <c r="H47" s="197">
        <f t="shared" si="41"/>
        <v>0</v>
      </c>
      <c r="I47" s="196"/>
      <c r="J47" s="196"/>
      <c r="K47" s="426">
        <f t="shared" si="46"/>
        <v>0</v>
      </c>
      <c r="L47" s="427">
        <f t="shared" si="42"/>
        <v>0</v>
      </c>
      <c r="M47" s="446"/>
      <c r="N47" s="196"/>
      <c r="O47" s="196"/>
      <c r="P47" s="197">
        <f t="shared" si="47"/>
        <v>0</v>
      </c>
      <c r="Q47" s="197"/>
      <c r="R47" s="197"/>
      <c r="S47" s="197">
        <f t="shared" si="43"/>
        <v>0</v>
      </c>
      <c r="T47" s="196"/>
      <c r="U47" s="196"/>
      <c r="V47" s="426">
        <f t="shared" si="48"/>
        <v>0</v>
      </c>
      <c r="W47" s="427">
        <f t="shared" si="44"/>
        <v>0</v>
      </c>
      <c r="X47" s="443">
        <f t="shared" si="4"/>
        <v>0</v>
      </c>
    </row>
    <row r="48" spans="1:24" ht="18.95" customHeight="1" x14ac:dyDescent="0.2">
      <c r="A48" s="423">
        <v>6</v>
      </c>
      <c r="B48" s="424"/>
      <c r="C48" s="290"/>
      <c r="D48" s="195"/>
      <c r="E48" s="148">
        <f t="shared" si="45"/>
        <v>0</v>
      </c>
      <c r="F48" s="148"/>
      <c r="G48" s="425"/>
      <c r="H48" s="425">
        <f t="shared" si="41"/>
        <v>0</v>
      </c>
      <c r="I48" s="290"/>
      <c r="J48" s="195"/>
      <c r="K48" s="436">
        <f t="shared" si="46"/>
        <v>0</v>
      </c>
      <c r="L48" s="427">
        <f t="shared" si="42"/>
        <v>0</v>
      </c>
      <c r="M48" s="446"/>
      <c r="N48" s="290"/>
      <c r="O48" s="195"/>
      <c r="P48" s="148">
        <f t="shared" si="47"/>
        <v>0</v>
      </c>
      <c r="Q48" s="148"/>
      <c r="R48" s="425"/>
      <c r="S48" s="425">
        <f t="shared" si="43"/>
        <v>0</v>
      </c>
      <c r="T48" s="290"/>
      <c r="U48" s="195"/>
      <c r="V48" s="436">
        <f t="shared" si="48"/>
        <v>0</v>
      </c>
      <c r="W48" s="427">
        <f t="shared" si="44"/>
        <v>0</v>
      </c>
      <c r="X48" s="443">
        <f t="shared" si="4"/>
        <v>0</v>
      </c>
    </row>
    <row r="49" spans="1:24" ht="20.100000000000001" customHeight="1" x14ac:dyDescent="0.2">
      <c r="A49" s="1115" t="s">
        <v>726</v>
      </c>
      <c r="B49" s="1115"/>
      <c r="C49" s="422">
        <f>SUM(C43:C47)</f>
        <v>0</v>
      </c>
      <c r="D49" s="422">
        <f t="shared" ref="D49:L49" si="49">SUM(D43:D47)</f>
        <v>0</v>
      </c>
      <c r="E49" s="422">
        <f t="shared" si="49"/>
        <v>0</v>
      </c>
      <c r="F49" s="422">
        <f t="shared" si="49"/>
        <v>0</v>
      </c>
      <c r="G49" s="422">
        <f t="shared" si="49"/>
        <v>0</v>
      </c>
      <c r="H49" s="422">
        <f t="shared" si="49"/>
        <v>0</v>
      </c>
      <c r="I49" s="422">
        <f t="shared" si="49"/>
        <v>0</v>
      </c>
      <c r="J49" s="422">
        <f t="shared" si="49"/>
        <v>0</v>
      </c>
      <c r="K49" s="437">
        <f t="shared" si="49"/>
        <v>0</v>
      </c>
      <c r="L49" s="422">
        <f t="shared" si="49"/>
        <v>0</v>
      </c>
      <c r="M49" s="446"/>
      <c r="N49" s="422">
        <f>SUM(N43:N47)</f>
        <v>0</v>
      </c>
      <c r="O49" s="422">
        <f t="shared" ref="O49:W49" si="50">SUM(O43:O47)</f>
        <v>0</v>
      </c>
      <c r="P49" s="422">
        <f t="shared" si="50"/>
        <v>0</v>
      </c>
      <c r="Q49" s="422">
        <f t="shared" si="50"/>
        <v>0</v>
      </c>
      <c r="R49" s="422">
        <f t="shared" si="50"/>
        <v>0</v>
      </c>
      <c r="S49" s="422">
        <f t="shared" si="50"/>
        <v>0</v>
      </c>
      <c r="T49" s="422">
        <f t="shared" si="50"/>
        <v>0</v>
      </c>
      <c r="U49" s="422">
        <f t="shared" si="50"/>
        <v>0</v>
      </c>
      <c r="V49" s="437">
        <f t="shared" si="50"/>
        <v>0</v>
      </c>
      <c r="W49" s="422">
        <f t="shared" si="50"/>
        <v>0</v>
      </c>
      <c r="X49" s="443">
        <f t="shared" si="4"/>
        <v>0</v>
      </c>
    </row>
    <row r="50" spans="1:24" ht="15" customHeight="1" x14ac:dyDescent="0.2">
      <c r="A50" s="1116" t="s">
        <v>715</v>
      </c>
      <c r="B50" s="1116"/>
      <c r="C50" s="1116"/>
      <c r="D50" s="1116"/>
      <c r="E50" s="1116"/>
      <c r="F50" s="1116"/>
      <c r="G50" s="1116"/>
      <c r="H50" s="1116"/>
      <c r="I50" s="1116"/>
      <c r="J50" s="1116"/>
      <c r="K50" s="1116"/>
      <c r="L50" s="1116"/>
      <c r="M50" s="446"/>
      <c r="N50" s="451"/>
      <c r="O50" s="451"/>
      <c r="P50" s="451"/>
      <c r="Q50" s="451"/>
      <c r="R50" s="451"/>
      <c r="S50" s="451"/>
      <c r="T50" s="451"/>
      <c r="U50" s="451"/>
      <c r="V50" s="451"/>
      <c r="W50" s="451"/>
      <c r="X50" s="442"/>
    </row>
    <row r="51" spans="1:24" ht="20.100000000000001" customHeight="1" x14ac:dyDescent="0.2">
      <c r="A51" s="434">
        <v>1</v>
      </c>
      <c r="B51" s="435"/>
      <c r="C51" s="234"/>
      <c r="D51" s="234"/>
      <c r="E51" s="448">
        <f>C51+D51</f>
        <v>0</v>
      </c>
      <c r="F51" s="448"/>
      <c r="G51" s="448"/>
      <c r="H51" s="448">
        <f>F51+G51</f>
        <v>0</v>
      </c>
      <c r="I51" s="234"/>
      <c r="J51" s="234"/>
      <c r="K51" s="449">
        <f>I51+J51</f>
        <v>0</v>
      </c>
      <c r="L51" s="450">
        <f>E51+K51+H51</f>
        <v>0</v>
      </c>
      <c r="M51" s="446"/>
      <c r="N51" s="234"/>
      <c r="O51" s="234"/>
      <c r="P51" s="448">
        <f>N51+O51</f>
        <v>0</v>
      </c>
      <c r="Q51" s="448"/>
      <c r="R51" s="448"/>
      <c r="S51" s="448">
        <f>Q51+R51</f>
        <v>0</v>
      </c>
      <c r="T51" s="234"/>
      <c r="U51" s="234"/>
      <c r="V51" s="449">
        <f>T51+U51</f>
        <v>0</v>
      </c>
      <c r="W51" s="450">
        <f>P51+V51+S51</f>
        <v>0</v>
      </c>
      <c r="X51" s="443">
        <f t="shared" si="4"/>
        <v>0</v>
      </c>
    </row>
    <row r="52" spans="1:24" ht="20.100000000000001" customHeight="1" x14ac:dyDescent="0.2">
      <c r="A52" s="199">
        <v>2</v>
      </c>
      <c r="B52" s="201"/>
      <c r="C52" s="196"/>
      <c r="D52" s="196"/>
      <c r="E52" s="197">
        <f>C52+D52</f>
        <v>0</v>
      </c>
      <c r="F52" s="197"/>
      <c r="G52" s="197"/>
      <c r="H52" s="197">
        <f t="shared" ref="H52:H56" si="51">F52+G52</f>
        <v>0</v>
      </c>
      <c r="I52" s="196"/>
      <c r="J52" s="196"/>
      <c r="K52" s="426">
        <f>I52+J52</f>
        <v>0</v>
      </c>
      <c r="L52" s="427">
        <f t="shared" ref="L52:L56" si="52">E52+K52</f>
        <v>0</v>
      </c>
      <c r="M52" s="446"/>
      <c r="N52" s="196"/>
      <c r="O52" s="196"/>
      <c r="P52" s="197">
        <f>N52+O52</f>
        <v>0</v>
      </c>
      <c r="Q52" s="197"/>
      <c r="R52" s="197"/>
      <c r="S52" s="197">
        <f t="shared" ref="S52:S56" si="53">Q52+R52</f>
        <v>0</v>
      </c>
      <c r="T52" s="196"/>
      <c r="U52" s="196"/>
      <c r="V52" s="426">
        <f>T52+U52</f>
        <v>0</v>
      </c>
      <c r="W52" s="427">
        <f t="shared" ref="W52:W56" si="54">P52+V52</f>
        <v>0</v>
      </c>
      <c r="X52" s="443">
        <f t="shared" si="4"/>
        <v>0</v>
      </c>
    </row>
    <row r="53" spans="1:24" ht="20.100000000000001" customHeight="1" x14ac:dyDescent="0.2">
      <c r="A53" s="199">
        <v>3</v>
      </c>
      <c r="B53" s="201"/>
      <c r="C53" s="196"/>
      <c r="D53" s="196"/>
      <c r="E53" s="197">
        <f t="shared" ref="E53:E56" si="55">C53+D53</f>
        <v>0</v>
      </c>
      <c r="F53" s="197"/>
      <c r="G53" s="197"/>
      <c r="H53" s="197">
        <f t="shared" si="51"/>
        <v>0</v>
      </c>
      <c r="I53" s="196"/>
      <c r="J53" s="196"/>
      <c r="K53" s="426">
        <f t="shared" ref="K53:K56" si="56">I53+J53</f>
        <v>0</v>
      </c>
      <c r="L53" s="427">
        <f t="shared" si="52"/>
        <v>0</v>
      </c>
      <c r="M53" s="446"/>
      <c r="N53" s="196"/>
      <c r="O53" s="196"/>
      <c r="P53" s="197">
        <f t="shared" ref="P53:P56" si="57">N53+O53</f>
        <v>0</v>
      </c>
      <c r="Q53" s="197"/>
      <c r="R53" s="197"/>
      <c r="S53" s="197">
        <f t="shared" si="53"/>
        <v>0</v>
      </c>
      <c r="T53" s="196"/>
      <c r="U53" s="196"/>
      <c r="V53" s="426">
        <f t="shared" ref="V53:V56" si="58">T53+U53</f>
        <v>0</v>
      </c>
      <c r="W53" s="427">
        <f t="shared" si="54"/>
        <v>0</v>
      </c>
      <c r="X53" s="443">
        <f t="shared" si="4"/>
        <v>0</v>
      </c>
    </row>
    <row r="54" spans="1:24" ht="20.100000000000001" customHeight="1" x14ac:dyDescent="0.2">
      <c r="A54" s="199">
        <v>4</v>
      </c>
      <c r="B54" s="201"/>
      <c r="C54" s="196"/>
      <c r="D54" s="196"/>
      <c r="E54" s="197">
        <f t="shared" si="55"/>
        <v>0</v>
      </c>
      <c r="F54" s="197"/>
      <c r="G54" s="197"/>
      <c r="H54" s="197">
        <f t="shared" si="51"/>
        <v>0</v>
      </c>
      <c r="I54" s="196"/>
      <c r="J54" s="196"/>
      <c r="K54" s="426">
        <f t="shared" si="56"/>
        <v>0</v>
      </c>
      <c r="L54" s="427">
        <f t="shared" si="52"/>
        <v>0</v>
      </c>
      <c r="M54" s="446"/>
      <c r="N54" s="196"/>
      <c r="O54" s="196"/>
      <c r="P54" s="197">
        <f t="shared" si="57"/>
        <v>0</v>
      </c>
      <c r="Q54" s="197"/>
      <c r="R54" s="197"/>
      <c r="S54" s="197">
        <f t="shared" si="53"/>
        <v>0</v>
      </c>
      <c r="T54" s="196"/>
      <c r="U54" s="196"/>
      <c r="V54" s="426">
        <f t="shared" si="58"/>
        <v>0</v>
      </c>
      <c r="W54" s="427">
        <f t="shared" si="54"/>
        <v>0</v>
      </c>
      <c r="X54" s="443">
        <f t="shared" si="4"/>
        <v>0</v>
      </c>
    </row>
    <row r="55" spans="1:24" ht="20.100000000000001" customHeight="1" x14ac:dyDescent="0.2">
      <c r="A55" s="199">
        <v>5</v>
      </c>
      <c r="B55" s="201"/>
      <c r="C55" s="196"/>
      <c r="D55" s="196"/>
      <c r="E55" s="197">
        <f t="shared" si="55"/>
        <v>0</v>
      </c>
      <c r="F55" s="197"/>
      <c r="G55" s="197"/>
      <c r="H55" s="197">
        <f t="shared" si="51"/>
        <v>0</v>
      </c>
      <c r="I55" s="196"/>
      <c r="J55" s="196"/>
      <c r="K55" s="426">
        <f t="shared" si="56"/>
        <v>0</v>
      </c>
      <c r="L55" s="427">
        <f t="shared" si="52"/>
        <v>0</v>
      </c>
      <c r="M55" s="446"/>
      <c r="N55" s="196"/>
      <c r="O55" s="196"/>
      <c r="P55" s="197">
        <f t="shared" si="57"/>
        <v>0</v>
      </c>
      <c r="Q55" s="197"/>
      <c r="R55" s="197"/>
      <c r="S55" s="197">
        <f t="shared" si="53"/>
        <v>0</v>
      </c>
      <c r="T55" s="196"/>
      <c r="U55" s="196"/>
      <c r="V55" s="426">
        <f t="shared" si="58"/>
        <v>0</v>
      </c>
      <c r="W55" s="427">
        <f t="shared" si="54"/>
        <v>0</v>
      </c>
      <c r="X55" s="443">
        <f t="shared" si="4"/>
        <v>0</v>
      </c>
    </row>
    <row r="56" spans="1:24" ht="20.100000000000001" customHeight="1" x14ac:dyDescent="0.2">
      <c r="A56" s="423">
        <v>6</v>
      </c>
      <c r="B56" s="424"/>
      <c r="C56" s="290"/>
      <c r="D56" s="195"/>
      <c r="E56" s="148">
        <f t="shared" si="55"/>
        <v>0</v>
      </c>
      <c r="F56" s="148"/>
      <c r="G56" s="425"/>
      <c r="H56" s="425">
        <f t="shared" si="51"/>
        <v>0</v>
      </c>
      <c r="I56" s="290"/>
      <c r="J56" s="195"/>
      <c r="K56" s="436">
        <f t="shared" si="56"/>
        <v>0</v>
      </c>
      <c r="L56" s="427">
        <f t="shared" si="52"/>
        <v>0</v>
      </c>
      <c r="M56" s="446"/>
      <c r="N56" s="290"/>
      <c r="O56" s="195"/>
      <c r="P56" s="148">
        <f t="shared" si="57"/>
        <v>0</v>
      </c>
      <c r="Q56" s="148"/>
      <c r="R56" s="425"/>
      <c r="S56" s="425">
        <f t="shared" si="53"/>
        <v>0</v>
      </c>
      <c r="T56" s="290"/>
      <c r="U56" s="195"/>
      <c r="V56" s="436">
        <f t="shared" si="58"/>
        <v>0</v>
      </c>
      <c r="W56" s="427">
        <f t="shared" si="54"/>
        <v>0</v>
      </c>
      <c r="X56" s="443">
        <f t="shared" si="4"/>
        <v>0</v>
      </c>
    </row>
    <row r="57" spans="1:24" ht="20.100000000000001" customHeight="1" x14ac:dyDescent="0.2">
      <c r="A57" s="1115" t="s">
        <v>726</v>
      </c>
      <c r="B57" s="1115"/>
      <c r="C57" s="422">
        <f>SUM(C51:C55)</f>
        <v>0</v>
      </c>
      <c r="D57" s="422">
        <f t="shared" ref="D57:L57" si="59">SUM(D51:D55)</f>
        <v>0</v>
      </c>
      <c r="E57" s="422">
        <f t="shared" si="59"/>
        <v>0</v>
      </c>
      <c r="F57" s="422">
        <f t="shared" si="59"/>
        <v>0</v>
      </c>
      <c r="G57" s="422">
        <f t="shared" si="59"/>
        <v>0</v>
      </c>
      <c r="H57" s="422">
        <f t="shared" si="59"/>
        <v>0</v>
      </c>
      <c r="I57" s="422">
        <f t="shared" si="59"/>
        <v>0</v>
      </c>
      <c r="J57" s="422">
        <f t="shared" si="59"/>
        <v>0</v>
      </c>
      <c r="K57" s="437">
        <f t="shared" si="59"/>
        <v>0</v>
      </c>
      <c r="L57" s="422">
        <f t="shared" si="59"/>
        <v>0</v>
      </c>
      <c r="M57" s="446"/>
      <c r="N57" s="422">
        <f>SUM(N51:N55)</f>
        <v>0</v>
      </c>
      <c r="O57" s="422">
        <f t="shared" ref="O57:W57" si="60">SUM(O51:O55)</f>
        <v>0</v>
      </c>
      <c r="P57" s="422">
        <f t="shared" si="60"/>
        <v>0</v>
      </c>
      <c r="Q57" s="422">
        <f t="shared" si="60"/>
        <v>0</v>
      </c>
      <c r="R57" s="422">
        <f t="shared" si="60"/>
        <v>0</v>
      </c>
      <c r="S57" s="422">
        <f t="shared" si="60"/>
        <v>0</v>
      </c>
      <c r="T57" s="422">
        <f t="shared" si="60"/>
        <v>0</v>
      </c>
      <c r="U57" s="422">
        <f t="shared" si="60"/>
        <v>0</v>
      </c>
      <c r="V57" s="437">
        <f t="shared" si="60"/>
        <v>0</v>
      </c>
      <c r="W57" s="422">
        <f t="shared" si="60"/>
        <v>0</v>
      </c>
      <c r="X57" s="443">
        <f t="shared" si="4"/>
        <v>0</v>
      </c>
    </row>
    <row r="58" spans="1:24" ht="15" customHeight="1" x14ac:dyDescent="0.2">
      <c r="A58" s="1116" t="s">
        <v>125</v>
      </c>
      <c r="B58" s="1116"/>
      <c r="C58" s="1116"/>
      <c r="D58" s="1116"/>
      <c r="E58" s="1116"/>
      <c r="F58" s="1116"/>
      <c r="G58" s="1116"/>
      <c r="H58" s="1116"/>
      <c r="I58" s="1116"/>
      <c r="J58" s="1116"/>
      <c r="K58" s="1116"/>
      <c r="L58" s="1116"/>
      <c r="M58" s="446"/>
      <c r="N58" s="451"/>
      <c r="O58" s="451"/>
      <c r="P58" s="451"/>
      <c r="Q58" s="451"/>
      <c r="R58" s="451"/>
      <c r="S58" s="451"/>
      <c r="T58" s="451"/>
      <c r="U58" s="451"/>
      <c r="V58" s="451"/>
      <c r="W58" s="451"/>
      <c r="X58" s="442"/>
    </row>
    <row r="59" spans="1:24" ht="20.100000000000001" customHeight="1" x14ac:dyDescent="0.2">
      <c r="A59" s="434">
        <v>1</v>
      </c>
      <c r="B59" s="435"/>
      <c r="C59" s="234"/>
      <c r="D59" s="234"/>
      <c r="E59" s="448">
        <f>C59+D59</f>
        <v>0</v>
      </c>
      <c r="F59" s="448"/>
      <c r="G59" s="448"/>
      <c r="H59" s="448">
        <f>F59+G59</f>
        <v>0</v>
      </c>
      <c r="I59" s="234"/>
      <c r="J59" s="234"/>
      <c r="K59" s="449">
        <f>I59+J59</f>
        <v>0</v>
      </c>
      <c r="L59" s="450">
        <f>E59+K59+H59</f>
        <v>0</v>
      </c>
      <c r="M59" s="446"/>
      <c r="N59" s="234"/>
      <c r="O59" s="234"/>
      <c r="P59" s="448">
        <f>N59+O59</f>
        <v>0</v>
      </c>
      <c r="Q59" s="448"/>
      <c r="R59" s="448"/>
      <c r="S59" s="448">
        <f>Q59+R59</f>
        <v>0</v>
      </c>
      <c r="T59" s="234"/>
      <c r="U59" s="234"/>
      <c r="V59" s="449">
        <f>T59+U59</f>
        <v>0</v>
      </c>
      <c r="W59" s="450">
        <f>P59+V59+S59</f>
        <v>0</v>
      </c>
      <c r="X59" s="443">
        <f t="shared" si="4"/>
        <v>0</v>
      </c>
    </row>
    <row r="60" spans="1:24" ht="20.100000000000001" customHeight="1" x14ac:dyDescent="0.2">
      <c r="A60" s="199">
        <v>2</v>
      </c>
      <c r="B60" s="201"/>
      <c r="C60" s="196"/>
      <c r="D60" s="196"/>
      <c r="E60" s="197">
        <f>C60+D60</f>
        <v>0</v>
      </c>
      <c r="F60" s="197"/>
      <c r="G60" s="197"/>
      <c r="H60" s="197">
        <f t="shared" ref="H60:H64" si="61">F60+G60</f>
        <v>0</v>
      </c>
      <c r="I60" s="196"/>
      <c r="J60" s="196"/>
      <c r="K60" s="426">
        <f>I60+J60</f>
        <v>0</v>
      </c>
      <c r="L60" s="427">
        <f t="shared" ref="L60:L64" si="62">E60+K60</f>
        <v>0</v>
      </c>
      <c r="M60" s="446"/>
      <c r="N60" s="196"/>
      <c r="O60" s="196"/>
      <c r="P60" s="197">
        <f>N60+O60</f>
        <v>0</v>
      </c>
      <c r="Q60" s="197"/>
      <c r="R60" s="197"/>
      <c r="S60" s="197">
        <f t="shared" ref="S60:S64" si="63">Q60+R60</f>
        <v>0</v>
      </c>
      <c r="T60" s="196"/>
      <c r="U60" s="196"/>
      <c r="V60" s="426">
        <f>T60+U60</f>
        <v>0</v>
      </c>
      <c r="W60" s="427">
        <f t="shared" ref="W60:W64" si="64">P60+V60</f>
        <v>0</v>
      </c>
      <c r="X60" s="443">
        <f t="shared" si="4"/>
        <v>0</v>
      </c>
    </row>
    <row r="61" spans="1:24" ht="20.100000000000001" customHeight="1" x14ac:dyDescent="0.2">
      <c r="A61" s="199">
        <v>3</v>
      </c>
      <c r="B61" s="201"/>
      <c r="C61" s="196"/>
      <c r="D61" s="196"/>
      <c r="E61" s="197">
        <f t="shared" ref="E61:E64" si="65">C61+D61</f>
        <v>0</v>
      </c>
      <c r="F61" s="197"/>
      <c r="G61" s="197"/>
      <c r="H61" s="197">
        <f t="shared" si="61"/>
        <v>0</v>
      </c>
      <c r="I61" s="196"/>
      <c r="J61" s="196"/>
      <c r="K61" s="426">
        <f t="shared" ref="K61:K64" si="66">I61+J61</f>
        <v>0</v>
      </c>
      <c r="L61" s="427">
        <f t="shared" si="62"/>
        <v>0</v>
      </c>
      <c r="M61" s="446"/>
      <c r="N61" s="196"/>
      <c r="O61" s="196"/>
      <c r="P61" s="197">
        <f t="shared" ref="P61:P64" si="67">N61+O61</f>
        <v>0</v>
      </c>
      <c r="Q61" s="197"/>
      <c r="R61" s="197"/>
      <c r="S61" s="197">
        <f t="shared" si="63"/>
        <v>0</v>
      </c>
      <c r="T61" s="196"/>
      <c r="U61" s="196"/>
      <c r="V61" s="426">
        <f t="shared" ref="V61:V64" si="68">T61+U61</f>
        <v>0</v>
      </c>
      <c r="W61" s="427">
        <f t="shared" si="64"/>
        <v>0</v>
      </c>
      <c r="X61" s="443">
        <f t="shared" si="4"/>
        <v>0</v>
      </c>
    </row>
    <row r="62" spans="1:24" ht="20.100000000000001" customHeight="1" x14ac:dyDescent="0.2">
      <c r="A62" s="199">
        <v>4</v>
      </c>
      <c r="B62" s="201"/>
      <c r="C62" s="196"/>
      <c r="D62" s="196"/>
      <c r="E62" s="197">
        <f t="shared" si="65"/>
        <v>0</v>
      </c>
      <c r="F62" s="197"/>
      <c r="G62" s="197"/>
      <c r="H62" s="197">
        <f t="shared" si="61"/>
        <v>0</v>
      </c>
      <c r="I62" s="196"/>
      <c r="J62" s="196"/>
      <c r="K62" s="426">
        <f t="shared" si="66"/>
        <v>0</v>
      </c>
      <c r="L62" s="427">
        <f t="shared" si="62"/>
        <v>0</v>
      </c>
      <c r="M62" s="446"/>
      <c r="N62" s="196"/>
      <c r="O62" s="196"/>
      <c r="P62" s="197">
        <f t="shared" si="67"/>
        <v>0</v>
      </c>
      <c r="Q62" s="197"/>
      <c r="R62" s="197"/>
      <c r="S62" s="197">
        <f t="shared" si="63"/>
        <v>0</v>
      </c>
      <c r="T62" s="196"/>
      <c r="U62" s="196"/>
      <c r="V62" s="426">
        <f t="shared" si="68"/>
        <v>0</v>
      </c>
      <c r="W62" s="427">
        <f t="shared" si="64"/>
        <v>0</v>
      </c>
      <c r="X62" s="443">
        <f t="shared" si="4"/>
        <v>0</v>
      </c>
    </row>
    <row r="63" spans="1:24" ht="20.100000000000001" customHeight="1" x14ac:dyDescent="0.2">
      <c r="A63" s="199">
        <v>5</v>
      </c>
      <c r="B63" s="201"/>
      <c r="C63" s="196"/>
      <c r="D63" s="196"/>
      <c r="E63" s="197">
        <f t="shared" si="65"/>
        <v>0</v>
      </c>
      <c r="F63" s="197"/>
      <c r="G63" s="197"/>
      <c r="H63" s="197">
        <f t="shared" si="61"/>
        <v>0</v>
      </c>
      <c r="I63" s="196"/>
      <c r="J63" s="196"/>
      <c r="K63" s="426">
        <f t="shared" si="66"/>
        <v>0</v>
      </c>
      <c r="L63" s="427">
        <f t="shared" si="62"/>
        <v>0</v>
      </c>
      <c r="M63" s="446"/>
      <c r="N63" s="196"/>
      <c r="O63" s="196"/>
      <c r="P63" s="197">
        <f t="shared" si="67"/>
        <v>0</v>
      </c>
      <c r="Q63" s="197"/>
      <c r="R63" s="197"/>
      <c r="S63" s="197">
        <f t="shared" si="63"/>
        <v>0</v>
      </c>
      <c r="T63" s="196"/>
      <c r="U63" s="196"/>
      <c r="V63" s="426">
        <f t="shared" si="68"/>
        <v>0</v>
      </c>
      <c r="W63" s="427">
        <f t="shared" si="64"/>
        <v>0</v>
      </c>
      <c r="X63" s="443">
        <f t="shared" si="4"/>
        <v>0</v>
      </c>
    </row>
    <row r="64" spans="1:24" ht="20.100000000000001" customHeight="1" x14ac:dyDescent="0.2">
      <c r="A64" s="423">
        <v>6</v>
      </c>
      <c r="B64" s="424"/>
      <c r="C64" s="290"/>
      <c r="D64" s="195"/>
      <c r="E64" s="148">
        <f t="shared" si="65"/>
        <v>0</v>
      </c>
      <c r="F64" s="148"/>
      <c r="G64" s="425"/>
      <c r="H64" s="425">
        <f t="shared" si="61"/>
        <v>0</v>
      </c>
      <c r="I64" s="290"/>
      <c r="J64" s="195"/>
      <c r="K64" s="436">
        <f t="shared" si="66"/>
        <v>0</v>
      </c>
      <c r="L64" s="427">
        <f t="shared" si="62"/>
        <v>0</v>
      </c>
      <c r="M64" s="446"/>
      <c r="N64" s="290"/>
      <c r="O64" s="195"/>
      <c r="P64" s="148">
        <f t="shared" si="67"/>
        <v>0</v>
      </c>
      <c r="Q64" s="148"/>
      <c r="R64" s="425"/>
      <c r="S64" s="425">
        <f t="shared" si="63"/>
        <v>0</v>
      </c>
      <c r="T64" s="290"/>
      <c r="U64" s="195"/>
      <c r="V64" s="436">
        <f t="shared" si="68"/>
        <v>0</v>
      </c>
      <c r="W64" s="427">
        <f t="shared" si="64"/>
        <v>0</v>
      </c>
      <c r="X64" s="443">
        <f t="shared" si="4"/>
        <v>0</v>
      </c>
    </row>
    <row r="65" spans="1:24" ht="20.100000000000001" customHeight="1" x14ac:dyDescent="0.2">
      <c r="A65" s="1115" t="s">
        <v>726</v>
      </c>
      <c r="B65" s="1115"/>
      <c r="C65" s="422">
        <f>SUM(C59:C63)</f>
        <v>0</v>
      </c>
      <c r="D65" s="422">
        <f t="shared" ref="D65:L65" si="69">SUM(D59:D63)</f>
        <v>0</v>
      </c>
      <c r="E65" s="422">
        <f t="shared" si="69"/>
        <v>0</v>
      </c>
      <c r="F65" s="422">
        <f t="shared" si="69"/>
        <v>0</v>
      </c>
      <c r="G65" s="422">
        <f t="shared" si="69"/>
        <v>0</v>
      </c>
      <c r="H65" s="422">
        <f t="shared" si="69"/>
        <v>0</v>
      </c>
      <c r="I65" s="422">
        <f t="shared" si="69"/>
        <v>0</v>
      </c>
      <c r="J65" s="422">
        <f t="shared" si="69"/>
        <v>0</v>
      </c>
      <c r="K65" s="437">
        <f t="shared" si="69"/>
        <v>0</v>
      </c>
      <c r="L65" s="422">
        <f t="shared" si="69"/>
        <v>0</v>
      </c>
      <c r="M65" s="446"/>
      <c r="N65" s="422">
        <f>SUM(N59:N63)</f>
        <v>0</v>
      </c>
      <c r="O65" s="422">
        <f t="shared" ref="O65:W65" si="70">SUM(O59:O63)</f>
        <v>0</v>
      </c>
      <c r="P65" s="422">
        <f t="shared" si="70"/>
        <v>0</v>
      </c>
      <c r="Q65" s="422">
        <f t="shared" si="70"/>
        <v>0</v>
      </c>
      <c r="R65" s="422">
        <f t="shared" si="70"/>
        <v>0</v>
      </c>
      <c r="S65" s="422">
        <f t="shared" si="70"/>
        <v>0</v>
      </c>
      <c r="T65" s="422">
        <f t="shared" si="70"/>
        <v>0</v>
      </c>
      <c r="U65" s="422">
        <f t="shared" si="70"/>
        <v>0</v>
      </c>
      <c r="V65" s="437">
        <f t="shared" si="70"/>
        <v>0</v>
      </c>
      <c r="W65" s="422">
        <f t="shared" si="70"/>
        <v>0</v>
      </c>
      <c r="X65" s="443">
        <f t="shared" si="4"/>
        <v>0</v>
      </c>
    </row>
    <row r="66" spans="1:24" ht="15" customHeight="1" x14ac:dyDescent="0.2">
      <c r="A66" s="1116" t="s">
        <v>126</v>
      </c>
      <c r="B66" s="1116"/>
      <c r="C66" s="1116"/>
      <c r="D66" s="1116"/>
      <c r="E66" s="1116"/>
      <c r="F66" s="1116"/>
      <c r="G66" s="1116"/>
      <c r="H66" s="1116"/>
      <c r="I66" s="1116"/>
      <c r="J66" s="1116"/>
      <c r="K66" s="1116"/>
      <c r="L66" s="1116"/>
      <c r="M66" s="446"/>
      <c r="N66" s="451"/>
      <c r="O66" s="451"/>
      <c r="P66" s="451"/>
      <c r="Q66" s="451"/>
      <c r="R66" s="451"/>
      <c r="S66" s="451"/>
      <c r="T66" s="451"/>
      <c r="U66" s="451"/>
      <c r="V66" s="451"/>
      <c r="W66" s="451"/>
      <c r="X66" s="442"/>
    </row>
    <row r="67" spans="1:24" ht="20.100000000000001" customHeight="1" x14ac:dyDescent="0.2">
      <c r="A67" s="434">
        <v>1</v>
      </c>
      <c r="B67" s="435"/>
      <c r="C67" s="234"/>
      <c r="D67" s="234"/>
      <c r="E67" s="448">
        <f>C67+D67</f>
        <v>0</v>
      </c>
      <c r="F67" s="448"/>
      <c r="G67" s="448"/>
      <c r="H67" s="448">
        <f>F67+G67</f>
        <v>0</v>
      </c>
      <c r="I67" s="234"/>
      <c r="J67" s="234"/>
      <c r="K67" s="449">
        <f>I67+J67</f>
        <v>0</v>
      </c>
      <c r="L67" s="450">
        <f>E67+K67+H67</f>
        <v>0</v>
      </c>
      <c r="M67" s="446"/>
      <c r="N67" s="234"/>
      <c r="O67" s="234"/>
      <c r="P67" s="448">
        <f>N67+O67</f>
        <v>0</v>
      </c>
      <c r="Q67" s="448"/>
      <c r="R67" s="448"/>
      <c r="S67" s="448">
        <f>Q67+R67</f>
        <v>0</v>
      </c>
      <c r="T67" s="234"/>
      <c r="U67" s="234"/>
      <c r="V67" s="449">
        <f>T67+U67</f>
        <v>0</v>
      </c>
      <c r="W67" s="450">
        <f>P67+V67+S67</f>
        <v>0</v>
      </c>
      <c r="X67" s="443">
        <f t="shared" si="4"/>
        <v>0</v>
      </c>
    </row>
    <row r="68" spans="1:24" ht="20.100000000000001" customHeight="1" x14ac:dyDescent="0.2">
      <c r="A68" s="199">
        <v>2</v>
      </c>
      <c r="B68" s="201"/>
      <c r="C68" s="196"/>
      <c r="D68" s="196"/>
      <c r="E68" s="197">
        <f>C68+D68</f>
        <v>0</v>
      </c>
      <c r="F68" s="197"/>
      <c r="G68" s="197"/>
      <c r="H68" s="197">
        <f t="shared" ref="H68:H72" si="71">F68+G68</f>
        <v>0</v>
      </c>
      <c r="I68" s="196"/>
      <c r="J68" s="196"/>
      <c r="K68" s="426">
        <f>I68+J68</f>
        <v>0</v>
      </c>
      <c r="L68" s="427">
        <f t="shared" ref="L68:L72" si="72">E68+K68</f>
        <v>0</v>
      </c>
      <c r="M68" s="446"/>
      <c r="N68" s="196"/>
      <c r="O68" s="196"/>
      <c r="P68" s="197">
        <f>N68+O68</f>
        <v>0</v>
      </c>
      <c r="Q68" s="197"/>
      <c r="R68" s="197"/>
      <c r="S68" s="197">
        <f t="shared" ref="S68:S72" si="73">Q68+R68</f>
        <v>0</v>
      </c>
      <c r="T68" s="196"/>
      <c r="U68" s="196"/>
      <c r="V68" s="426">
        <f>T68+U68</f>
        <v>0</v>
      </c>
      <c r="W68" s="427">
        <f t="shared" ref="W68:W72" si="74">P68+V68</f>
        <v>0</v>
      </c>
      <c r="X68" s="443">
        <f t="shared" si="4"/>
        <v>0</v>
      </c>
    </row>
    <row r="69" spans="1:24" ht="20.100000000000001" customHeight="1" x14ac:dyDescent="0.2">
      <c r="A69" s="199">
        <v>3</v>
      </c>
      <c r="B69" s="201"/>
      <c r="C69" s="196"/>
      <c r="D69" s="196"/>
      <c r="E69" s="197">
        <f t="shared" ref="E69:E72" si="75">C69+D69</f>
        <v>0</v>
      </c>
      <c r="F69" s="197"/>
      <c r="G69" s="197"/>
      <c r="H69" s="197">
        <f t="shared" si="71"/>
        <v>0</v>
      </c>
      <c r="I69" s="196"/>
      <c r="J69" s="196"/>
      <c r="K69" s="426">
        <f t="shared" ref="K69:K72" si="76">I69+J69</f>
        <v>0</v>
      </c>
      <c r="L69" s="427">
        <f t="shared" si="72"/>
        <v>0</v>
      </c>
      <c r="M69" s="446"/>
      <c r="N69" s="196"/>
      <c r="O69" s="196"/>
      <c r="P69" s="197">
        <f t="shared" ref="P69:P72" si="77">N69+O69</f>
        <v>0</v>
      </c>
      <c r="Q69" s="197"/>
      <c r="R69" s="197"/>
      <c r="S69" s="197">
        <f t="shared" si="73"/>
        <v>0</v>
      </c>
      <c r="T69" s="196"/>
      <c r="U69" s="196"/>
      <c r="V69" s="426">
        <f t="shared" ref="V69:V72" si="78">T69+U69</f>
        <v>0</v>
      </c>
      <c r="W69" s="427">
        <f t="shared" si="74"/>
        <v>0</v>
      </c>
      <c r="X69" s="443">
        <f t="shared" si="4"/>
        <v>0</v>
      </c>
    </row>
    <row r="70" spans="1:24" ht="20.100000000000001" customHeight="1" x14ac:dyDescent="0.2">
      <c r="A70" s="199">
        <v>4</v>
      </c>
      <c r="B70" s="201"/>
      <c r="C70" s="196"/>
      <c r="D70" s="196"/>
      <c r="E70" s="197">
        <f t="shared" si="75"/>
        <v>0</v>
      </c>
      <c r="F70" s="197"/>
      <c r="G70" s="197"/>
      <c r="H70" s="197">
        <f t="shared" si="71"/>
        <v>0</v>
      </c>
      <c r="I70" s="196"/>
      <c r="J70" s="196"/>
      <c r="K70" s="426">
        <f t="shared" si="76"/>
        <v>0</v>
      </c>
      <c r="L70" s="427">
        <f t="shared" si="72"/>
        <v>0</v>
      </c>
      <c r="M70" s="446"/>
      <c r="N70" s="196"/>
      <c r="O70" s="196"/>
      <c r="P70" s="197">
        <f t="shared" si="77"/>
        <v>0</v>
      </c>
      <c r="Q70" s="197"/>
      <c r="R70" s="197"/>
      <c r="S70" s="197">
        <f t="shared" si="73"/>
        <v>0</v>
      </c>
      <c r="T70" s="196"/>
      <c r="U70" s="196"/>
      <c r="V70" s="426">
        <f t="shared" si="78"/>
        <v>0</v>
      </c>
      <c r="W70" s="427">
        <f t="shared" si="74"/>
        <v>0</v>
      </c>
      <c r="X70" s="443">
        <f t="shared" si="4"/>
        <v>0</v>
      </c>
    </row>
    <row r="71" spans="1:24" ht="20.100000000000001" customHeight="1" x14ac:dyDescent="0.2">
      <c r="A71" s="199">
        <v>5</v>
      </c>
      <c r="B71" s="201"/>
      <c r="C71" s="196"/>
      <c r="D71" s="196"/>
      <c r="E71" s="197">
        <f t="shared" si="75"/>
        <v>0</v>
      </c>
      <c r="F71" s="197"/>
      <c r="G71" s="197"/>
      <c r="H71" s="197">
        <f t="shared" si="71"/>
        <v>0</v>
      </c>
      <c r="I71" s="196"/>
      <c r="J71" s="196"/>
      <c r="K71" s="426">
        <f t="shared" si="76"/>
        <v>0</v>
      </c>
      <c r="L71" s="427">
        <f t="shared" si="72"/>
        <v>0</v>
      </c>
      <c r="M71" s="446"/>
      <c r="N71" s="196"/>
      <c r="O71" s="196"/>
      <c r="P71" s="197">
        <f t="shared" si="77"/>
        <v>0</v>
      </c>
      <c r="Q71" s="197"/>
      <c r="R71" s="197"/>
      <c r="S71" s="197">
        <f t="shared" si="73"/>
        <v>0</v>
      </c>
      <c r="T71" s="196"/>
      <c r="U71" s="196"/>
      <c r="V71" s="426">
        <f t="shared" si="78"/>
        <v>0</v>
      </c>
      <c r="W71" s="427">
        <f t="shared" si="74"/>
        <v>0</v>
      </c>
      <c r="X71" s="443">
        <f t="shared" si="4"/>
        <v>0</v>
      </c>
    </row>
    <row r="72" spans="1:24" ht="20.100000000000001" customHeight="1" x14ac:dyDescent="0.2">
      <c r="A72" s="423">
        <v>6</v>
      </c>
      <c r="B72" s="424"/>
      <c r="C72" s="290"/>
      <c r="D72" s="195"/>
      <c r="E72" s="148">
        <f t="shared" si="75"/>
        <v>0</v>
      </c>
      <c r="F72" s="148"/>
      <c r="G72" s="425"/>
      <c r="H72" s="425">
        <f t="shared" si="71"/>
        <v>0</v>
      </c>
      <c r="I72" s="290"/>
      <c r="J72" s="195"/>
      <c r="K72" s="436">
        <f t="shared" si="76"/>
        <v>0</v>
      </c>
      <c r="L72" s="427">
        <f t="shared" si="72"/>
        <v>0</v>
      </c>
      <c r="M72" s="446"/>
      <c r="N72" s="290"/>
      <c r="O72" s="195"/>
      <c r="P72" s="148">
        <f t="shared" si="77"/>
        <v>0</v>
      </c>
      <c r="Q72" s="148"/>
      <c r="R72" s="425"/>
      <c r="S72" s="425">
        <f t="shared" si="73"/>
        <v>0</v>
      </c>
      <c r="T72" s="290"/>
      <c r="U72" s="195"/>
      <c r="V72" s="436">
        <f t="shared" si="78"/>
        <v>0</v>
      </c>
      <c r="W72" s="427">
        <f t="shared" si="74"/>
        <v>0</v>
      </c>
      <c r="X72" s="443">
        <f t="shared" si="4"/>
        <v>0</v>
      </c>
    </row>
    <row r="73" spans="1:24" ht="20.100000000000001" customHeight="1" x14ac:dyDescent="0.2">
      <c r="A73" s="1115" t="s">
        <v>726</v>
      </c>
      <c r="B73" s="1115"/>
      <c r="C73" s="422">
        <f>SUM(C67:C71)</f>
        <v>0</v>
      </c>
      <c r="D73" s="422">
        <f t="shared" ref="D73:L73" si="79">SUM(D67:D71)</f>
        <v>0</v>
      </c>
      <c r="E73" s="422">
        <f t="shared" si="79"/>
        <v>0</v>
      </c>
      <c r="F73" s="422">
        <f t="shared" si="79"/>
        <v>0</v>
      </c>
      <c r="G73" s="422">
        <f t="shared" si="79"/>
        <v>0</v>
      </c>
      <c r="H73" s="422">
        <f t="shared" si="79"/>
        <v>0</v>
      </c>
      <c r="I73" s="422">
        <f t="shared" si="79"/>
        <v>0</v>
      </c>
      <c r="J73" s="422">
        <f t="shared" si="79"/>
        <v>0</v>
      </c>
      <c r="K73" s="437">
        <f t="shared" si="79"/>
        <v>0</v>
      </c>
      <c r="L73" s="422">
        <f t="shared" si="79"/>
        <v>0</v>
      </c>
      <c r="M73" s="446"/>
      <c r="N73" s="422">
        <f>SUM(N67:N71)</f>
        <v>0</v>
      </c>
      <c r="O73" s="422">
        <f t="shared" ref="O73:W73" si="80">SUM(O67:O71)</f>
        <v>0</v>
      </c>
      <c r="P73" s="422">
        <f t="shared" si="80"/>
        <v>0</v>
      </c>
      <c r="Q73" s="422">
        <f t="shared" si="80"/>
        <v>0</v>
      </c>
      <c r="R73" s="422">
        <f t="shared" si="80"/>
        <v>0</v>
      </c>
      <c r="S73" s="422">
        <f t="shared" si="80"/>
        <v>0</v>
      </c>
      <c r="T73" s="422">
        <f t="shared" si="80"/>
        <v>0</v>
      </c>
      <c r="U73" s="422">
        <f t="shared" si="80"/>
        <v>0</v>
      </c>
      <c r="V73" s="437">
        <f t="shared" si="80"/>
        <v>0</v>
      </c>
      <c r="W73" s="422">
        <f t="shared" si="80"/>
        <v>0</v>
      </c>
      <c r="X73" s="443">
        <f t="shared" si="4"/>
        <v>0</v>
      </c>
    </row>
    <row r="74" spans="1:24" ht="15" customHeight="1" x14ac:dyDescent="0.2">
      <c r="A74" s="1116" t="s">
        <v>127</v>
      </c>
      <c r="B74" s="1116"/>
      <c r="C74" s="1116"/>
      <c r="D74" s="1116"/>
      <c r="E74" s="1116"/>
      <c r="F74" s="1116"/>
      <c r="G74" s="1116"/>
      <c r="H74" s="1116"/>
      <c r="I74" s="1116"/>
      <c r="J74" s="1116"/>
      <c r="K74" s="1116"/>
      <c r="L74" s="1116"/>
      <c r="M74" s="446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42"/>
    </row>
    <row r="75" spans="1:24" ht="20.100000000000001" customHeight="1" x14ac:dyDescent="0.2">
      <c r="A75" s="434">
        <v>1</v>
      </c>
      <c r="B75" s="435"/>
      <c r="C75" s="234"/>
      <c r="D75" s="234"/>
      <c r="E75" s="448">
        <f>C75+D75</f>
        <v>0</v>
      </c>
      <c r="F75" s="448"/>
      <c r="G75" s="448"/>
      <c r="H75" s="448">
        <f>F75+G75</f>
        <v>0</v>
      </c>
      <c r="I75" s="234"/>
      <c r="J75" s="234"/>
      <c r="K75" s="449">
        <f>I75+J75</f>
        <v>0</v>
      </c>
      <c r="L75" s="450">
        <f>E75+K75+H75</f>
        <v>0</v>
      </c>
      <c r="M75" s="446"/>
      <c r="N75" s="234"/>
      <c r="O75" s="234"/>
      <c r="P75" s="448">
        <f>N75+O75</f>
        <v>0</v>
      </c>
      <c r="Q75" s="448"/>
      <c r="R75" s="448"/>
      <c r="S75" s="448">
        <f>Q75+R75</f>
        <v>0</v>
      </c>
      <c r="T75" s="234"/>
      <c r="U75" s="234"/>
      <c r="V75" s="449">
        <f>T75+U75</f>
        <v>0</v>
      </c>
      <c r="W75" s="450">
        <f>P75+V75+S75</f>
        <v>0</v>
      </c>
      <c r="X75" s="443">
        <f t="shared" si="4"/>
        <v>0</v>
      </c>
    </row>
    <row r="76" spans="1:24" ht="20.100000000000001" customHeight="1" x14ac:dyDescent="0.2">
      <c r="A76" s="199">
        <v>2</v>
      </c>
      <c r="B76" s="201"/>
      <c r="C76" s="196"/>
      <c r="D76" s="196"/>
      <c r="E76" s="197">
        <f>C76+D76</f>
        <v>0</v>
      </c>
      <c r="F76" s="197"/>
      <c r="G76" s="197"/>
      <c r="H76" s="197">
        <f t="shared" ref="H76:H80" si="81">F76+G76</f>
        <v>0</v>
      </c>
      <c r="I76" s="196"/>
      <c r="J76" s="196"/>
      <c r="K76" s="426">
        <f>I76+J76</f>
        <v>0</v>
      </c>
      <c r="L76" s="427">
        <f t="shared" ref="L76:L80" si="82">E76+K76</f>
        <v>0</v>
      </c>
      <c r="M76" s="446"/>
      <c r="N76" s="196"/>
      <c r="O76" s="196"/>
      <c r="P76" s="197">
        <f>N76+O76</f>
        <v>0</v>
      </c>
      <c r="Q76" s="197"/>
      <c r="R76" s="197"/>
      <c r="S76" s="197">
        <f t="shared" ref="S76:S80" si="83">Q76+R76</f>
        <v>0</v>
      </c>
      <c r="T76" s="196"/>
      <c r="U76" s="196"/>
      <c r="V76" s="426">
        <f>T76+U76</f>
        <v>0</v>
      </c>
      <c r="W76" s="427">
        <f t="shared" ref="W76:W80" si="84">P76+V76</f>
        <v>0</v>
      </c>
      <c r="X76" s="443">
        <f t="shared" ref="X76:X81" si="85">W76+L76</f>
        <v>0</v>
      </c>
    </row>
    <row r="77" spans="1:24" ht="20.100000000000001" customHeight="1" x14ac:dyDescent="0.2">
      <c r="A77" s="199">
        <v>3</v>
      </c>
      <c r="B77" s="201"/>
      <c r="C77" s="196"/>
      <c r="D77" s="196"/>
      <c r="E77" s="197">
        <f t="shared" ref="E77:E80" si="86">C77+D77</f>
        <v>0</v>
      </c>
      <c r="F77" s="197"/>
      <c r="G77" s="197"/>
      <c r="H77" s="197">
        <f t="shared" si="81"/>
        <v>0</v>
      </c>
      <c r="I77" s="196"/>
      <c r="J77" s="196"/>
      <c r="K77" s="426">
        <f t="shared" ref="K77:K80" si="87">I77+J77</f>
        <v>0</v>
      </c>
      <c r="L77" s="427">
        <f t="shared" si="82"/>
        <v>0</v>
      </c>
      <c r="M77" s="446"/>
      <c r="N77" s="196"/>
      <c r="O77" s="196"/>
      <c r="P77" s="197">
        <f t="shared" ref="P77:P80" si="88">N77+O77</f>
        <v>0</v>
      </c>
      <c r="Q77" s="197"/>
      <c r="R77" s="197"/>
      <c r="S77" s="197">
        <f t="shared" si="83"/>
        <v>0</v>
      </c>
      <c r="T77" s="196"/>
      <c r="U77" s="196"/>
      <c r="V77" s="426">
        <f t="shared" ref="V77:V80" si="89">T77+U77</f>
        <v>0</v>
      </c>
      <c r="W77" s="427">
        <f t="shared" si="84"/>
        <v>0</v>
      </c>
      <c r="X77" s="443">
        <f t="shared" si="85"/>
        <v>0</v>
      </c>
    </row>
    <row r="78" spans="1:24" ht="20.100000000000001" customHeight="1" x14ac:dyDescent="0.2">
      <c r="A78" s="199">
        <v>4</v>
      </c>
      <c r="B78" s="201"/>
      <c r="C78" s="196"/>
      <c r="D78" s="196"/>
      <c r="E78" s="197">
        <f t="shared" si="86"/>
        <v>0</v>
      </c>
      <c r="F78" s="197"/>
      <c r="G78" s="197"/>
      <c r="H78" s="197">
        <f t="shared" si="81"/>
        <v>0</v>
      </c>
      <c r="I78" s="196"/>
      <c r="J78" s="196"/>
      <c r="K78" s="426">
        <f t="shared" si="87"/>
        <v>0</v>
      </c>
      <c r="L78" s="427">
        <f t="shared" si="82"/>
        <v>0</v>
      </c>
      <c r="M78" s="446"/>
      <c r="N78" s="196"/>
      <c r="O78" s="196"/>
      <c r="P78" s="197">
        <f t="shared" si="88"/>
        <v>0</v>
      </c>
      <c r="Q78" s="197"/>
      <c r="R78" s="197"/>
      <c r="S78" s="197">
        <f t="shared" si="83"/>
        <v>0</v>
      </c>
      <c r="T78" s="196"/>
      <c r="U78" s="196"/>
      <c r="V78" s="426">
        <f t="shared" si="89"/>
        <v>0</v>
      </c>
      <c r="W78" s="427">
        <f t="shared" si="84"/>
        <v>0</v>
      </c>
      <c r="X78" s="443">
        <f t="shared" si="85"/>
        <v>0</v>
      </c>
    </row>
    <row r="79" spans="1:24" ht="20.100000000000001" customHeight="1" x14ac:dyDescent="0.2">
      <c r="A79" s="199">
        <v>5</v>
      </c>
      <c r="B79" s="201"/>
      <c r="C79" s="196"/>
      <c r="D79" s="196"/>
      <c r="E79" s="197">
        <f t="shared" si="86"/>
        <v>0</v>
      </c>
      <c r="F79" s="197"/>
      <c r="G79" s="197"/>
      <c r="H79" s="197">
        <f t="shared" si="81"/>
        <v>0</v>
      </c>
      <c r="I79" s="196"/>
      <c r="J79" s="196"/>
      <c r="K79" s="426">
        <f t="shared" si="87"/>
        <v>0</v>
      </c>
      <c r="L79" s="427">
        <f t="shared" si="82"/>
        <v>0</v>
      </c>
      <c r="M79" s="446"/>
      <c r="N79" s="196"/>
      <c r="O79" s="196"/>
      <c r="P79" s="197">
        <f t="shared" si="88"/>
        <v>0</v>
      </c>
      <c r="Q79" s="197"/>
      <c r="R79" s="197"/>
      <c r="S79" s="197">
        <f t="shared" si="83"/>
        <v>0</v>
      </c>
      <c r="T79" s="196"/>
      <c r="U79" s="196"/>
      <c r="V79" s="426">
        <f t="shared" si="89"/>
        <v>0</v>
      </c>
      <c r="W79" s="427">
        <f t="shared" si="84"/>
        <v>0</v>
      </c>
      <c r="X79" s="443">
        <f t="shared" si="85"/>
        <v>0</v>
      </c>
    </row>
    <row r="80" spans="1:24" ht="20.100000000000001" customHeight="1" x14ac:dyDescent="0.2">
      <c r="A80" s="423">
        <v>6</v>
      </c>
      <c r="B80" s="424"/>
      <c r="C80" s="290"/>
      <c r="D80" s="195"/>
      <c r="E80" s="148">
        <f t="shared" si="86"/>
        <v>0</v>
      </c>
      <c r="F80" s="148"/>
      <c r="G80" s="425"/>
      <c r="H80" s="425">
        <f t="shared" si="81"/>
        <v>0</v>
      </c>
      <c r="I80" s="290"/>
      <c r="J80" s="195"/>
      <c r="K80" s="436">
        <f t="shared" si="87"/>
        <v>0</v>
      </c>
      <c r="L80" s="427">
        <f t="shared" si="82"/>
        <v>0</v>
      </c>
      <c r="M80" s="446"/>
      <c r="N80" s="290"/>
      <c r="O80" s="195"/>
      <c r="P80" s="148">
        <f t="shared" si="88"/>
        <v>0</v>
      </c>
      <c r="Q80" s="148"/>
      <c r="R80" s="425"/>
      <c r="S80" s="425">
        <f t="shared" si="83"/>
        <v>0</v>
      </c>
      <c r="T80" s="290"/>
      <c r="U80" s="195"/>
      <c r="V80" s="436">
        <f t="shared" si="89"/>
        <v>0</v>
      </c>
      <c r="W80" s="427">
        <f t="shared" si="84"/>
        <v>0</v>
      </c>
      <c r="X80" s="443">
        <f t="shared" si="85"/>
        <v>0</v>
      </c>
    </row>
    <row r="81" spans="1:24" ht="20.100000000000001" customHeight="1" x14ac:dyDescent="0.2">
      <c r="A81" s="1115" t="s">
        <v>726</v>
      </c>
      <c r="B81" s="1115"/>
      <c r="C81" s="422">
        <f>SUM(C75:C79)</f>
        <v>0</v>
      </c>
      <c r="D81" s="422">
        <f t="shared" ref="D81:L81" si="90">SUM(D75:D79)</f>
        <v>0</v>
      </c>
      <c r="E81" s="422">
        <f t="shared" si="90"/>
        <v>0</v>
      </c>
      <c r="F81" s="422">
        <f t="shared" si="90"/>
        <v>0</v>
      </c>
      <c r="G81" s="422">
        <f t="shared" si="90"/>
        <v>0</v>
      </c>
      <c r="H81" s="422">
        <f t="shared" si="90"/>
        <v>0</v>
      </c>
      <c r="I81" s="422">
        <f t="shared" si="90"/>
        <v>0</v>
      </c>
      <c r="J81" s="422">
        <f t="shared" si="90"/>
        <v>0</v>
      </c>
      <c r="K81" s="437">
        <f t="shared" si="90"/>
        <v>0</v>
      </c>
      <c r="L81" s="422">
        <f t="shared" si="90"/>
        <v>0</v>
      </c>
      <c r="M81" s="446"/>
      <c r="N81" s="422">
        <f>SUM(N75:N79)</f>
        <v>0</v>
      </c>
      <c r="O81" s="422">
        <f t="shared" ref="O81:W81" si="91">SUM(O75:O79)</f>
        <v>0</v>
      </c>
      <c r="P81" s="422">
        <f t="shared" si="91"/>
        <v>0</v>
      </c>
      <c r="Q81" s="422">
        <f t="shared" si="91"/>
        <v>0</v>
      </c>
      <c r="R81" s="422">
        <f t="shared" si="91"/>
        <v>0</v>
      </c>
      <c r="S81" s="422">
        <f t="shared" si="91"/>
        <v>0</v>
      </c>
      <c r="T81" s="422">
        <f t="shared" si="91"/>
        <v>0</v>
      </c>
      <c r="U81" s="422">
        <f t="shared" si="91"/>
        <v>0</v>
      </c>
      <c r="V81" s="437">
        <f t="shared" si="91"/>
        <v>0</v>
      </c>
      <c r="W81" s="422">
        <f t="shared" si="91"/>
        <v>0</v>
      </c>
      <c r="X81" s="443">
        <f t="shared" si="85"/>
        <v>0</v>
      </c>
    </row>
    <row r="82" spans="1:24" ht="15" customHeight="1" x14ac:dyDescent="0.2">
      <c r="A82" s="1116" t="s">
        <v>326</v>
      </c>
      <c r="B82" s="1116"/>
      <c r="C82" s="1116"/>
      <c r="D82" s="1116"/>
      <c r="E82" s="1116"/>
      <c r="F82" s="1116"/>
      <c r="G82" s="1116"/>
      <c r="H82" s="1116"/>
      <c r="I82" s="1116"/>
      <c r="J82" s="1116"/>
      <c r="K82" s="1116"/>
      <c r="L82" s="1116"/>
      <c r="M82" s="446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42"/>
    </row>
    <row r="83" spans="1:24" ht="20.100000000000001" customHeight="1" x14ac:dyDescent="0.2">
      <c r="A83" s="434">
        <v>1</v>
      </c>
      <c r="B83" s="435"/>
      <c r="C83" s="234"/>
      <c r="D83" s="234"/>
      <c r="E83" s="448">
        <f>C83+D83</f>
        <v>0</v>
      </c>
      <c r="F83" s="448"/>
      <c r="G83" s="448"/>
      <c r="H83" s="448">
        <f>F83+G83</f>
        <v>0</v>
      </c>
      <c r="I83" s="234"/>
      <c r="J83" s="234"/>
      <c r="K83" s="449">
        <f>I83+J83</f>
        <v>0</v>
      </c>
      <c r="L83" s="450">
        <f>E83+K83+H83</f>
        <v>0</v>
      </c>
      <c r="M83" s="446"/>
      <c r="N83" s="234"/>
      <c r="O83" s="234"/>
      <c r="P83" s="448">
        <f>N83+O83</f>
        <v>0</v>
      </c>
      <c r="Q83" s="448"/>
      <c r="R83" s="448"/>
      <c r="S83" s="448">
        <f>Q83+R83</f>
        <v>0</v>
      </c>
      <c r="T83" s="234"/>
      <c r="U83" s="234"/>
      <c r="V83" s="449">
        <f>T83+U83</f>
        <v>0</v>
      </c>
      <c r="W83" s="450">
        <f>P83+V83+S83</f>
        <v>0</v>
      </c>
      <c r="X83" s="443">
        <f t="shared" ref="X83:X89" si="92">W83+L83</f>
        <v>0</v>
      </c>
    </row>
    <row r="84" spans="1:24" ht="20.100000000000001" customHeight="1" x14ac:dyDescent="0.2">
      <c r="A84" s="199">
        <v>2</v>
      </c>
      <c r="B84" s="201"/>
      <c r="C84" s="196"/>
      <c r="D84" s="196"/>
      <c r="E84" s="197">
        <f>C84+D84</f>
        <v>0</v>
      </c>
      <c r="F84" s="197"/>
      <c r="G84" s="197"/>
      <c r="H84" s="197">
        <f t="shared" ref="H84:H88" si="93">F84+G84</f>
        <v>0</v>
      </c>
      <c r="I84" s="196"/>
      <c r="J84" s="196"/>
      <c r="K84" s="426">
        <f>I84+J84</f>
        <v>0</v>
      </c>
      <c r="L84" s="427">
        <f t="shared" ref="L84:L88" si="94">E84+K84</f>
        <v>0</v>
      </c>
      <c r="M84" s="446"/>
      <c r="N84" s="196"/>
      <c r="O84" s="196"/>
      <c r="P84" s="197">
        <f>N84+O84</f>
        <v>0</v>
      </c>
      <c r="Q84" s="197"/>
      <c r="R84" s="197"/>
      <c r="S84" s="197">
        <f t="shared" ref="S84:S88" si="95">Q84+R84</f>
        <v>0</v>
      </c>
      <c r="T84" s="196"/>
      <c r="U84" s="196"/>
      <c r="V84" s="426">
        <f>T84+U84</f>
        <v>0</v>
      </c>
      <c r="W84" s="427">
        <f t="shared" ref="W84:W88" si="96">P84+V84</f>
        <v>0</v>
      </c>
      <c r="X84" s="443">
        <f t="shared" si="92"/>
        <v>0</v>
      </c>
    </row>
    <row r="85" spans="1:24" ht="20.100000000000001" customHeight="1" x14ac:dyDescent="0.2">
      <c r="A85" s="199">
        <v>3</v>
      </c>
      <c r="B85" s="201"/>
      <c r="C85" s="196"/>
      <c r="D85" s="196"/>
      <c r="E85" s="197">
        <f t="shared" ref="E85:E88" si="97">C85+D85</f>
        <v>0</v>
      </c>
      <c r="F85" s="197"/>
      <c r="G85" s="197"/>
      <c r="H85" s="197">
        <f t="shared" si="93"/>
        <v>0</v>
      </c>
      <c r="I85" s="196"/>
      <c r="J85" s="196"/>
      <c r="K85" s="426">
        <f t="shared" ref="K85:K88" si="98">I85+J85</f>
        <v>0</v>
      </c>
      <c r="L85" s="427">
        <f t="shared" si="94"/>
        <v>0</v>
      </c>
      <c r="M85" s="446"/>
      <c r="N85" s="196"/>
      <c r="O85" s="196"/>
      <c r="P85" s="197">
        <f t="shared" ref="P85:P88" si="99">N85+O85</f>
        <v>0</v>
      </c>
      <c r="Q85" s="197"/>
      <c r="R85" s="197"/>
      <c r="S85" s="197">
        <f t="shared" si="95"/>
        <v>0</v>
      </c>
      <c r="T85" s="196"/>
      <c r="U85" s="196"/>
      <c r="V85" s="426">
        <f t="shared" ref="V85:V88" si="100">T85+U85</f>
        <v>0</v>
      </c>
      <c r="W85" s="427">
        <f t="shared" si="96"/>
        <v>0</v>
      </c>
      <c r="X85" s="443">
        <f t="shared" si="92"/>
        <v>0</v>
      </c>
    </row>
    <row r="86" spans="1:24" ht="20.100000000000001" customHeight="1" x14ac:dyDescent="0.2">
      <c r="A86" s="199">
        <v>4</v>
      </c>
      <c r="B86" s="201"/>
      <c r="C86" s="196"/>
      <c r="D86" s="196"/>
      <c r="E86" s="197">
        <f t="shared" si="97"/>
        <v>0</v>
      </c>
      <c r="F86" s="197"/>
      <c r="G86" s="197"/>
      <c r="H86" s="197">
        <f t="shared" si="93"/>
        <v>0</v>
      </c>
      <c r="I86" s="196"/>
      <c r="J86" s="196"/>
      <c r="K86" s="426">
        <f t="shared" si="98"/>
        <v>0</v>
      </c>
      <c r="L86" s="427">
        <f t="shared" si="94"/>
        <v>0</v>
      </c>
      <c r="M86" s="446"/>
      <c r="N86" s="196"/>
      <c r="O86" s="196"/>
      <c r="P86" s="197">
        <f t="shared" si="99"/>
        <v>0</v>
      </c>
      <c r="Q86" s="197"/>
      <c r="R86" s="197"/>
      <c r="S86" s="197">
        <f t="shared" si="95"/>
        <v>0</v>
      </c>
      <c r="T86" s="196"/>
      <c r="U86" s="196"/>
      <c r="V86" s="426">
        <f t="shared" si="100"/>
        <v>0</v>
      </c>
      <c r="W86" s="427">
        <f t="shared" si="96"/>
        <v>0</v>
      </c>
      <c r="X86" s="443">
        <f t="shared" si="92"/>
        <v>0</v>
      </c>
    </row>
    <row r="87" spans="1:24" ht="20.100000000000001" customHeight="1" x14ac:dyDescent="0.2">
      <c r="A87" s="199">
        <v>5</v>
      </c>
      <c r="B87" s="201"/>
      <c r="C87" s="196"/>
      <c r="D87" s="196"/>
      <c r="E87" s="197">
        <f t="shared" si="97"/>
        <v>0</v>
      </c>
      <c r="F87" s="197"/>
      <c r="G87" s="197"/>
      <c r="H87" s="197">
        <f t="shared" si="93"/>
        <v>0</v>
      </c>
      <c r="I87" s="196"/>
      <c r="J87" s="196"/>
      <c r="K87" s="426">
        <f t="shared" si="98"/>
        <v>0</v>
      </c>
      <c r="L87" s="427">
        <f t="shared" si="94"/>
        <v>0</v>
      </c>
      <c r="M87" s="446"/>
      <c r="N87" s="196"/>
      <c r="O87" s="196"/>
      <c r="P87" s="197">
        <f t="shared" si="99"/>
        <v>0</v>
      </c>
      <c r="Q87" s="197"/>
      <c r="R87" s="197"/>
      <c r="S87" s="197">
        <f t="shared" si="95"/>
        <v>0</v>
      </c>
      <c r="T87" s="196"/>
      <c r="U87" s="196"/>
      <c r="V87" s="426">
        <f t="shared" si="100"/>
        <v>0</v>
      </c>
      <c r="W87" s="427">
        <f t="shared" si="96"/>
        <v>0</v>
      </c>
      <c r="X87" s="443">
        <f t="shared" si="92"/>
        <v>0</v>
      </c>
    </row>
    <row r="88" spans="1:24" ht="20.100000000000001" customHeight="1" x14ac:dyDescent="0.2">
      <c r="A88" s="423">
        <v>6</v>
      </c>
      <c r="B88" s="424"/>
      <c r="C88" s="290"/>
      <c r="D88" s="195"/>
      <c r="E88" s="148">
        <f t="shared" si="97"/>
        <v>0</v>
      </c>
      <c r="F88" s="148"/>
      <c r="G88" s="425"/>
      <c r="H88" s="425">
        <f t="shared" si="93"/>
        <v>0</v>
      </c>
      <c r="I88" s="290"/>
      <c r="J88" s="195"/>
      <c r="K88" s="436">
        <f t="shared" si="98"/>
        <v>0</v>
      </c>
      <c r="L88" s="427">
        <f t="shared" si="94"/>
        <v>0</v>
      </c>
      <c r="M88" s="446"/>
      <c r="N88" s="290"/>
      <c r="O88" s="195"/>
      <c r="P88" s="148">
        <f t="shared" si="99"/>
        <v>0</v>
      </c>
      <c r="Q88" s="148"/>
      <c r="R88" s="425"/>
      <c r="S88" s="425">
        <f t="shared" si="95"/>
        <v>0</v>
      </c>
      <c r="T88" s="290"/>
      <c r="U88" s="195"/>
      <c r="V88" s="436">
        <f t="shared" si="100"/>
        <v>0</v>
      </c>
      <c r="W88" s="427">
        <f t="shared" si="96"/>
        <v>0</v>
      </c>
      <c r="X88" s="443">
        <f t="shared" si="92"/>
        <v>0</v>
      </c>
    </row>
    <row r="89" spans="1:24" ht="20.100000000000001" customHeight="1" x14ac:dyDescent="0.2">
      <c r="A89" s="1115" t="s">
        <v>726</v>
      </c>
      <c r="B89" s="1115"/>
      <c r="C89" s="422">
        <f>SUM(C83:C87)</f>
        <v>0</v>
      </c>
      <c r="D89" s="422">
        <f t="shared" ref="D89:L89" si="101">SUM(D83:D87)</f>
        <v>0</v>
      </c>
      <c r="E89" s="422">
        <f t="shared" si="101"/>
        <v>0</v>
      </c>
      <c r="F89" s="422">
        <f t="shared" si="101"/>
        <v>0</v>
      </c>
      <c r="G89" s="422">
        <f t="shared" si="101"/>
        <v>0</v>
      </c>
      <c r="H89" s="422">
        <f t="shared" si="101"/>
        <v>0</v>
      </c>
      <c r="I89" s="422">
        <f t="shared" si="101"/>
        <v>0</v>
      </c>
      <c r="J89" s="422">
        <f t="shared" si="101"/>
        <v>0</v>
      </c>
      <c r="K89" s="437">
        <f t="shared" si="101"/>
        <v>0</v>
      </c>
      <c r="L89" s="422">
        <f t="shared" si="101"/>
        <v>0</v>
      </c>
      <c r="M89" s="446"/>
      <c r="N89" s="422">
        <f>SUM(N83:N87)</f>
        <v>0</v>
      </c>
      <c r="O89" s="422">
        <f t="shared" ref="O89:W89" si="102">SUM(O83:O87)</f>
        <v>0</v>
      </c>
      <c r="P89" s="422">
        <f t="shared" si="102"/>
        <v>0</v>
      </c>
      <c r="Q89" s="422">
        <f t="shared" si="102"/>
        <v>0</v>
      </c>
      <c r="R89" s="422">
        <f t="shared" si="102"/>
        <v>0</v>
      </c>
      <c r="S89" s="422">
        <f t="shared" si="102"/>
        <v>0</v>
      </c>
      <c r="T89" s="422">
        <f t="shared" si="102"/>
        <v>0</v>
      </c>
      <c r="U89" s="422">
        <f t="shared" si="102"/>
        <v>0</v>
      </c>
      <c r="V89" s="437">
        <f t="shared" si="102"/>
        <v>0</v>
      </c>
      <c r="W89" s="422">
        <f t="shared" si="102"/>
        <v>0</v>
      </c>
      <c r="X89" s="443">
        <f t="shared" si="92"/>
        <v>0</v>
      </c>
    </row>
    <row r="90" spans="1:24" ht="15" customHeight="1" x14ac:dyDescent="0.2">
      <c r="A90" s="1116" t="s">
        <v>925</v>
      </c>
      <c r="B90" s="1116"/>
      <c r="C90" s="1116"/>
      <c r="D90" s="1116"/>
      <c r="E90" s="1116"/>
      <c r="F90" s="1116"/>
      <c r="G90" s="1116"/>
      <c r="H90" s="1116"/>
      <c r="I90" s="1116"/>
      <c r="J90" s="1116"/>
      <c r="K90" s="1116"/>
      <c r="L90" s="1116"/>
      <c r="M90" s="446"/>
      <c r="N90" s="451"/>
      <c r="O90" s="451"/>
      <c r="P90" s="451"/>
      <c r="Q90" s="451"/>
      <c r="R90" s="451"/>
      <c r="S90" s="451"/>
      <c r="T90" s="451"/>
      <c r="U90" s="451"/>
      <c r="V90" s="451"/>
      <c r="W90" s="451"/>
      <c r="X90" s="442"/>
    </row>
    <row r="91" spans="1:24" ht="20.100000000000001" customHeight="1" x14ac:dyDescent="0.2">
      <c r="A91" s="434">
        <v>1</v>
      </c>
      <c r="B91" s="435"/>
      <c r="C91" s="234"/>
      <c r="D91" s="234"/>
      <c r="E91" s="448">
        <f>C91+D91</f>
        <v>0</v>
      </c>
      <c r="F91" s="448"/>
      <c r="G91" s="448"/>
      <c r="H91" s="448">
        <f>F91+G91</f>
        <v>0</v>
      </c>
      <c r="I91" s="234"/>
      <c r="J91" s="234"/>
      <c r="K91" s="449">
        <f>I91+J91</f>
        <v>0</v>
      </c>
      <c r="L91" s="450">
        <f>E91+K91+H91</f>
        <v>0</v>
      </c>
      <c r="M91" s="446"/>
      <c r="N91" s="234"/>
      <c r="O91" s="234"/>
      <c r="P91" s="448">
        <f>N91+O91</f>
        <v>0</v>
      </c>
      <c r="Q91" s="448"/>
      <c r="R91" s="448"/>
      <c r="S91" s="448">
        <f>Q91+R91</f>
        <v>0</v>
      </c>
      <c r="T91" s="234"/>
      <c r="U91" s="234"/>
      <c r="V91" s="449">
        <f>T91+U91</f>
        <v>0</v>
      </c>
      <c r="W91" s="450">
        <f>P91+V91+S91</f>
        <v>0</v>
      </c>
      <c r="X91" s="443">
        <f t="shared" ref="X91:X98" si="103">W91+L91</f>
        <v>0</v>
      </c>
    </row>
    <row r="92" spans="1:24" ht="20.100000000000001" customHeight="1" x14ac:dyDescent="0.2">
      <c r="A92" s="199">
        <v>2</v>
      </c>
      <c r="B92" s="201"/>
      <c r="C92" s="196"/>
      <c r="D92" s="196"/>
      <c r="E92" s="197">
        <f>C92+D92</f>
        <v>0</v>
      </c>
      <c r="F92" s="197"/>
      <c r="G92" s="197"/>
      <c r="H92" s="197">
        <f t="shared" ref="H92:H96" si="104">F92+G92</f>
        <v>0</v>
      </c>
      <c r="I92" s="196"/>
      <c r="J92" s="196"/>
      <c r="K92" s="426">
        <f>I92+J92</f>
        <v>0</v>
      </c>
      <c r="L92" s="427">
        <f t="shared" ref="L92:L96" si="105">E92+K92</f>
        <v>0</v>
      </c>
      <c r="M92" s="446"/>
      <c r="N92" s="196"/>
      <c r="O92" s="196"/>
      <c r="P92" s="197">
        <f>N92+O92</f>
        <v>0</v>
      </c>
      <c r="Q92" s="197"/>
      <c r="R92" s="197"/>
      <c r="S92" s="197">
        <f t="shared" ref="S92:S96" si="106">Q92+R92</f>
        <v>0</v>
      </c>
      <c r="T92" s="196"/>
      <c r="U92" s="196"/>
      <c r="V92" s="426">
        <f>T92+U92</f>
        <v>0</v>
      </c>
      <c r="W92" s="427">
        <f t="shared" ref="W92:W96" si="107">P92+V92</f>
        <v>0</v>
      </c>
      <c r="X92" s="443">
        <f t="shared" si="103"/>
        <v>0</v>
      </c>
    </row>
    <row r="93" spans="1:24" ht="20.100000000000001" customHeight="1" x14ac:dyDescent="0.2">
      <c r="A93" s="199">
        <v>3</v>
      </c>
      <c r="B93" s="201"/>
      <c r="C93" s="196"/>
      <c r="D93" s="196"/>
      <c r="E93" s="197">
        <f t="shared" ref="E93:E96" si="108">C93+D93</f>
        <v>0</v>
      </c>
      <c r="F93" s="197"/>
      <c r="G93" s="197"/>
      <c r="H93" s="197">
        <f t="shared" si="104"/>
        <v>0</v>
      </c>
      <c r="I93" s="196"/>
      <c r="J93" s="196"/>
      <c r="K93" s="426">
        <f t="shared" ref="K93:K96" si="109">I93+J93</f>
        <v>0</v>
      </c>
      <c r="L93" s="427">
        <f t="shared" si="105"/>
        <v>0</v>
      </c>
      <c r="M93" s="446"/>
      <c r="N93" s="196"/>
      <c r="O93" s="196"/>
      <c r="P93" s="197">
        <f t="shared" ref="P93:P96" si="110">N93+O93</f>
        <v>0</v>
      </c>
      <c r="Q93" s="197"/>
      <c r="R93" s="197"/>
      <c r="S93" s="197">
        <f t="shared" si="106"/>
        <v>0</v>
      </c>
      <c r="T93" s="196"/>
      <c r="U93" s="196"/>
      <c r="V93" s="426">
        <f t="shared" ref="V93:V96" si="111">T93+U93</f>
        <v>0</v>
      </c>
      <c r="W93" s="427">
        <f t="shared" si="107"/>
        <v>0</v>
      </c>
      <c r="X93" s="443">
        <f t="shared" si="103"/>
        <v>0</v>
      </c>
    </row>
    <row r="94" spans="1:24" ht="20.100000000000001" customHeight="1" x14ac:dyDescent="0.2">
      <c r="A94" s="199">
        <v>4</v>
      </c>
      <c r="B94" s="201"/>
      <c r="C94" s="196"/>
      <c r="D94" s="196"/>
      <c r="E94" s="197">
        <f t="shared" si="108"/>
        <v>0</v>
      </c>
      <c r="F94" s="197"/>
      <c r="G94" s="197"/>
      <c r="H94" s="197">
        <f t="shared" si="104"/>
        <v>0</v>
      </c>
      <c r="I94" s="196"/>
      <c r="J94" s="196"/>
      <c r="K94" s="426">
        <f t="shared" si="109"/>
        <v>0</v>
      </c>
      <c r="L94" s="427">
        <f t="shared" si="105"/>
        <v>0</v>
      </c>
      <c r="M94" s="446"/>
      <c r="N94" s="196"/>
      <c r="O94" s="196"/>
      <c r="P94" s="197">
        <f t="shared" si="110"/>
        <v>0</v>
      </c>
      <c r="Q94" s="197"/>
      <c r="R94" s="197"/>
      <c r="S94" s="197">
        <f t="shared" si="106"/>
        <v>0</v>
      </c>
      <c r="T94" s="196"/>
      <c r="U94" s="196"/>
      <c r="V94" s="426">
        <f t="shared" si="111"/>
        <v>0</v>
      </c>
      <c r="W94" s="427">
        <f t="shared" si="107"/>
        <v>0</v>
      </c>
      <c r="X94" s="443">
        <f t="shared" si="103"/>
        <v>0</v>
      </c>
    </row>
    <row r="95" spans="1:24" ht="20.100000000000001" customHeight="1" x14ac:dyDescent="0.2">
      <c r="A95" s="199">
        <v>5</v>
      </c>
      <c r="B95" s="201"/>
      <c r="C95" s="196"/>
      <c r="D95" s="196"/>
      <c r="E95" s="197">
        <f t="shared" si="108"/>
        <v>0</v>
      </c>
      <c r="F95" s="197"/>
      <c r="G95" s="197"/>
      <c r="H95" s="197">
        <f t="shared" si="104"/>
        <v>0</v>
      </c>
      <c r="I95" s="196"/>
      <c r="J95" s="196"/>
      <c r="K95" s="426">
        <f t="shared" si="109"/>
        <v>0</v>
      </c>
      <c r="L95" s="427">
        <f t="shared" si="105"/>
        <v>0</v>
      </c>
      <c r="M95" s="446"/>
      <c r="N95" s="196"/>
      <c r="O95" s="196"/>
      <c r="P95" s="197">
        <f t="shared" si="110"/>
        <v>0</v>
      </c>
      <c r="Q95" s="197"/>
      <c r="R95" s="197"/>
      <c r="S95" s="197">
        <f t="shared" si="106"/>
        <v>0</v>
      </c>
      <c r="T95" s="196"/>
      <c r="U95" s="196"/>
      <c r="V95" s="426">
        <f t="shared" si="111"/>
        <v>0</v>
      </c>
      <c r="W95" s="427">
        <f t="shared" si="107"/>
        <v>0</v>
      </c>
      <c r="X95" s="443">
        <f t="shared" si="103"/>
        <v>0</v>
      </c>
    </row>
    <row r="96" spans="1:24" ht="20.100000000000001" customHeight="1" x14ac:dyDescent="0.2">
      <c r="A96" s="423">
        <v>6</v>
      </c>
      <c r="B96" s="424"/>
      <c r="C96" s="290"/>
      <c r="D96" s="195"/>
      <c r="E96" s="148">
        <f t="shared" si="108"/>
        <v>0</v>
      </c>
      <c r="F96" s="148"/>
      <c r="G96" s="425"/>
      <c r="H96" s="425">
        <f t="shared" si="104"/>
        <v>0</v>
      </c>
      <c r="I96" s="290"/>
      <c r="J96" s="195"/>
      <c r="K96" s="436">
        <f t="shared" si="109"/>
        <v>0</v>
      </c>
      <c r="L96" s="427">
        <f t="shared" si="105"/>
        <v>0</v>
      </c>
      <c r="M96" s="446"/>
      <c r="N96" s="290"/>
      <c r="O96" s="195"/>
      <c r="P96" s="148">
        <f t="shared" si="110"/>
        <v>0</v>
      </c>
      <c r="Q96" s="148"/>
      <c r="R96" s="425"/>
      <c r="S96" s="425">
        <f t="shared" si="106"/>
        <v>0</v>
      </c>
      <c r="T96" s="290"/>
      <c r="U96" s="195"/>
      <c r="V96" s="436">
        <f t="shared" si="111"/>
        <v>0</v>
      </c>
      <c r="W96" s="427">
        <f t="shared" si="107"/>
        <v>0</v>
      </c>
      <c r="X96" s="443">
        <f t="shared" si="103"/>
        <v>0</v>
      </c>
    </row>
    <row r="97" spans="1:33" ht="20.100000000000001" customHeight="1" x14ac:dyDescent="0.2">
      <c r="A97" s="1115" t="s">
        <v>726</v>
      </c>
      <c r="B97" s="1115"/>
      <c r="C97" s="422">
        <f>SUM(C91:C95)</f>
        <v>0</v>
      </c>
      <c r="D97" s="422">
        <f t="shared" ref="D97:L97" si="112">SUM(D91:D95)</f>
        <v>0</v>
      </c>
      <c r="E97" s="422">
        <f t="shared" si="112"/>
        <v>0</v>
      </c>
      <c r="F97" s="422">
        <f t="shared" si="112"/>
        <v>0</v>
      </c>
      <c r="G97" s="422">
        <f t="shared" si="112"/>
        <v>0</v>
      </c>
      <c r="H97" s="422">
        <f t="shared" si="112"/>
        <v>0</v>
      </c>
      <c r="I97" s="422">
        <f t="shared" si="112"/>
        <v>0</v>
      </c>
      <c r="J97" s="422">
        <f t="shared" si="112"/>
        <v>0</v>
      </c>
      <c r="K97" s="437">
        <f t="shared" si="112"/>
        <v>0</v>
      </c>
      <c r="L97" s="422">
        <f t="shared" si="112"/>
        <v>0</v>
      </c>
      <c r="M97" s="446"/>
      <c r="N97" s="422">
        <f>SUM(N91:N95)</f>
        <v>0</v>
      </c>
      <c r="O97" s="422">
        <f t="shared" ref="O97:W97" si="113">SUM(O91:O95)</f>
        <v>0</v>
      </c>
      <c r="P97" s="422">
        <f t="shared" si="113"/>
        <v>0</v>
      </c>
      <c r="Q97" s="422">
        <f t="shared" si="113"/>
        <v>0</v>
      </c>
      <c r="R97" s="422">
        <f t="shared" si="113"/>
        <v>0</v>
      </c>
      <c r="S97" s="422">
        <f t="shared" si="113"/>
        <v>0</v>
      </c>
      <c r="T97" s="422">
        <f t="shared" si="113"/>
        <v>0</v>
      </c>
      <c r="U97" s="422">
        <f t="shared" si="113"/>
        <v>0</v>
      </c>
      <c r="V97" s="437">
        <f t="shared" si="113"/>
        <v>0</v>
      </c>
      <c r="W97" s="422">
        <f t="shared" si="113"/>
        <v>0</v>
      </c>
      <c r="X97" s="443">
        <f t="shared" si="103"/>
        <v>0</v>
      </c>
    </row>
    <row r="98" spans="1:33" ht="34.5" customHeight="1" x14ac:dyDescent="0.2">
      <c r="A98" s="1139" t="s">
        <v>940</v>
      </c>
      <c r="B98" s="1140"/>
      <c r="C98" s="444">
        <f>C17+C25+C33+C41+C49+C57+C65+C73+C81+C97+C89</f>
        <v>0</v>
      </c>
      <c r="D98" s="444">
        <f t="shared" ref="D98:L98" si="114">D17+D25+D33+D41+D49+D57+D65+D73+D81+D97+D89</f>
        <v>0</v>
      </c>
      <c r="E98" s="444">
        <f t="shared" si="114"/>
        <v>0</v>
      </c>
      <c r="F98" s="444">
        <f t="shared" si="114"/>
        <v>0</v>
      </c>
      <c r="G98" s="444">
        <f t="shared" si="114"/>
        <v>0</v>
      </c>
      <c r="H98" s="444">
        <f t="shared" si="114"/>
        <v>0</v>
      </c>
      <c r="I98" s="444">
        <f t="shared" si="114"/>
        <v>0</v>
      </c>
      <c r="J98" s="444">
        <f t="shared" si="114"/>
        <v>0</v>
      </c>
      <c r="K98" s="444">
        <f t="shared" si="114"/>
        <v>0</v>
      </c>
      <c r="L98" s="444">
        <f t="shared" si="114"/>
        <v>0</v>
      </c>
      <c r="M98" s="447"/>
      <c r="N98" s="444">
        <f>N17+N25+N33+N41+N49+N57+N65+N73+N81+N97+N89</f>
        <v>0</v>
      </c>
      <c r="O98" s="444">
        <f t="shared" ref="O98" si="115">O17+O25+O33+O41+O49+O57+O65+O73+O81+O97+O89</f>
        <v>0</v>
      </c>
      <c r="P98" s="444">
        <f t="shared" ref="P98" si="116">P17+P25+P33+P41+P49+P57+P65+P73+P81+P97+P89</f>
        <v>0</v>
      </c>
      <c r="Q98" s="444">
        <f t="shared" ref="Q98" si="117">Q17+Q25+Q33+Q41+Q49+Q57+Q65+Q73+Q81+Q97+Q89</f>
        <v>0</v>
      </c>
      <c r="R98" s="444">
        <f t="shared" ref="R98" si="118">R17+R25+R33+R41+R49+R57+R65+R73+R81+R97+R89</f>
        <v>0</v>
      </c>
      <c r="S98" s="444">
        <f t="shared" ref="S98" si="119">S17+S25+S33+S41+S49+S57+S65+S73+S81+S97+S89</f>
        <v>0</v>
      </c>
      <c r="T98" s="444">
        <f t="shared" ref="T98" si="120">T17+T25+T33+T41+T49+T57+T65+T73+T81+T97+T89</f>
        <v>0</v>
      </c>
      <c r="U98" s="444">
        <f t="shared" ref="U98" si="121">U17+U25+U33+U41+U49+U57+U65+U73+U81+U97+U89</f>
        <v>0</v>
      </c>
      <c r="V98" s="444">
        <f t="shared" ref="V98" si="122">V17+V25+V33+V41+V49+V57+V65+V73+V81+V97+V89</f>
        <v>0</v>
      </c>
      <c r="W98" s="444">
        <f t="shared" ref="W98" si="123">W17+W25+W33+W41+W49+W57+W65+W73+W81+W97+W89</f>
        <v>0</v>
      </c>
      <c r="X98" s="443">
        <f t="shared" si="103"/>
        <v>0</v>
      </c>
      <c r="Z98" s="444"/>
      <c r="AA98" s="444"/>
      <c r="AB98" s="444"/>
      <c r="AC98" s="444"/>
      <c r="AD98" s="444"/>
      <c r="AE98" s="444"/>
      <c r="AF98" s="444"/>
      <c r="AG98" s="444"/>
    </row>
    <row r="105" spans="1:33" ht="18" x14ac:dyDescent="0.25">
      <c r="T105" s="470" t="s">
        <v>946</v>
      </c>
      <c r="U105" s="471"/>
      <c r="V105" s="471"/>
      <c r="W105" s="471"/>
      <c r="X105" s="472"/>
      <c r="Y105" s="441"/>
    </row>
  </sheetData>
  <mergeCells count="40">
    <mergeCell ref="A98:B98"/>
    <mergeCell ref="A34:L34"/>
    <mergeCell ref="A42:L42"/>
    <mergeCell ref="A50:L50"/>
    <mergeCell ref="A58:L58"/>
    <mergeCell ref="A66:L66"/>
    <mergeCell ref="A41:B41"/>
    <mergeCell ref="A49:B49"/>
    <mergeCell ref="A57:B57"/>
    <mergeCell ref="A65:B65"/>
    <mergeCell ref="A74:L74"/>
    <mergeCell ref="A82:L82"/>
    <mergeCell ref="A89:B89"/>
    <mergeCell ref="A90:L90"/>
    <mergeCell ref="A97:B97"/>
    <mergeCell ref="A73:B73"/>
    <mergeCell ref="W1:X1"/>
    <mergeCell ref="N7:W7"/>
    <mergeCell ref="N8:P8"/>
    <mergeCell ref="Q8:S8"/>
    <mergeCell ref="T8:V8"/>
    <mergeCell ref="W8:W9"/>
    <mergeCell ref="N6:W6"/>
    <mergeCell ref="A2:X2"/>
    <mergeCell ref="X6:X9"/>
    <mergeCell ref="A6:B9"/>
    <mergeCell ref="C4:L4"/>
    <mergeCell ref="C7:L7"/>
    <mergeCell ref="F8:H8"/>
    <mergeCell ref="C8:E8"/>
    <mergeCell ref="I8:K8"/>
    <mergeCell ref="L8:L9"/>
    <mergeCell ref="C6:L6"/>
    <mergeCell ref="A81:B81"/>
    <mergeCell ref="A26:L26"/>
    <mergeCell ref="A17:B17"/>
    <mergeCell ref="A25:B25"/>
    <mergeCell ref="A10:L10"/>
    <mergeCell ref="A18:L18"/>
    <mergeCell ref="A33:B33"/>
  </mergeCells>
  <printOptions horizontalCentered="1"/>
  <pageMargins left="0.25" right="0.25" top="0.25" bottom="0.25" header="0.25" footer="0.25"/>
  <pageSetup paperSize="9" scale="62" fitToWidth="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03"/>
  <sheetViews>
    <sheetView view="pageBreakPreview" zoomScaleNormal="100" zoomScaleSheetLayoutView="100" workbookViewId="0">
      <selection activeCell="E14" sqref="E14"/>
    </sheetView>
  </sheetViews>
  <sheetFormatPr defaultRowHeight="15.75" x14ac:dyDescent="0.2"/>
  <cols>
    <col min="1" max="1" width="3.7109375" style="39" customWidth="1"/>
    <col min="2" max="2" width="22.7109375" style="142" customWidth="1"/>
    <col min="3" max="11" width="6.7109375" style="1" customWidth="1"/>
    <col min="12" max="12" width="1.28515625" style="1" customWidth="1"/>
    <col min="13" max="21" width="6.7109375" style="1" customWidth="1"/>
    <col min="22" max="22" width="13.42578125" style="441" customWidth="1"/>
    <col min="23" max="233" width="9.140625" style="1"/>
    <col min="234" max="234" width="38.5703125" style="1" customWidth="1"/>
    <col min="235" max="235" width="6.5703125" style="1" customWidth="1"/>
    <col min="236" max="236" width="7.7109375" style="1" bestFit="1" customWidth="1"/>
    <col min="237" max="237" width="7.28515625" style="1" customWidth="1"/>
    <col min="238" max="238" width="6.5703125" style="1" bestFit="1" customWidth="1"/>
    <col min="239" max="239" width="7.28515625" style="1" bestFit="1" customWidth="1"/>
    <col min="240" max="240" width="8.140625" style="1" customWidth="1"/>
    <col min="241" max="241" width="7.140625" style="1" customWidth="1"/>
    <col min="242" max="242" width="7.7109375" style="1" bestFit="1" customWidth="1"/>
    <col min="243" max="243" width="7.28515625" style="1" customWidth="1"/>
    <col min="244" max="244" width="7" style="1" customWidth="1"/>
    <col min="245" max="245" width="7.5703125" style="1" customWidth="1"/>
    <col min="246" max="246" width="7.140625" style="1" customWidth="1"/>
    <col min="247" max="247" width="7" style="1" customWidth="1"/>
    <col min="248" max="248" width="7.5703125" style="1" customWidth="1"/>
    <col min="249" max="249" width="7.140625" style="1" customWidth="1"/>
    <col min="250" max="266" width="8.7109375" style="1" customWidth="1"/>
    <col min="267" max="267" width="36.85546875" style="1" customWidth="1"/>
    <col min="268" max="274" width="14.28515625" style="1" customWidth="1"/>
    <col min="275" max="489" width="9.140625" style="1"/>
    <col min="490" max="490" width="38.5703125" style="1" customWidth="1"/>
    <col min="491" max="491" width="6.5703125" style="1" customWidth="1"/>
    <col min="492" max="492" width="7.7109375" style="1" bestFit="1" customWidth="1"/>
    <col min="493" max="493" width="7.28515625" style="1" customWidth="1"/>
    <col min="494" max="494" width="6.5703125" style="1" bestFit="1" customWidth="1"/>
    <col min="495" max="495" width="7.28515625" style="1" bestFit="1" customWidth="1"/>
    <col min="496" max="496" width="8.140625" style="1" customWidth="1"/>
    <col min="497" max="497" width="7.140625" style="1" customWidth="1"/>
    <col min="498" max="498" width="7.7109375" style="1" bestFit="1" customWidth="1"/>
    <col min="499" max="499" width="7.28515625" style="1" customWidth="1"/>
    <col min="500" max="500" width="7" style="1" customWidth="1"/>
    <col min="501" max="501" width="7.5703125" style="1" customWidth="1"/>
    <col min="502" max="502" width="7.140625" style="1" customWidth="1"/>
    <col min="503" max="503" width="7" style="1" customWidth="1"/>
    <col min="504" max="504" width="7.5703125" style="1" customWidth="1"/>
    <col min="505" max="505" width="7.140625" style="1" customWidth="1"/>
    <col min="506" max="522" width="8.7109375" style="1" customWidth="1"/>
    <col min="523" max="523" width="36.85546875" style="1" customWidth="1"/>
    <col min="524" max="530" width="14.28515625" style="1" customWidth="1"/>
    <col min="531" max="745" width="9.140625" style="1"/>
    <col min="746" max="746" width="38.5703125" style="1" customWidth="1"/>
    <col min="747" max="747" width="6.5703125" style="1" customWidth="1"/>
    <col min="748" max="748" width="7.7109375" style="1" bestFit="1" customWidth="1"/>
    <col min="749" max="749" width="7.28515625" style="1" customWidth="1"/>
    <col min="750" max="750" width="6.5703125" style="1" bestFit="1" customWidth="1"/>
    <col min="751" max="751" width="7.28515625" style="1" bestFit="1" customWidth="1"/>
    <col min="752" max="752" width="8.140625" style="1" customWidth="1"/>
    <col min="753" max="753" width="7.140625" style="1" customWidth="1"/>
    <col min="754" max="754" width="7.7109375" style="1" bestFit="1" customWidth="1"/>
    <col min="755" max="755" width="7.28515625" style="1" customWidth="1"/>
    <col min="756" max="756" width="7" style="1" customWidth="1"/>
    <col min="757" max="757" width="7.5703125" style="1" customWidth="1"/>
    <col min="758" max="758" width="7.140625" style="1" customWidth="1"/>
    <col min="759" max="759" width="7" style="1" customWidth="1"/>
    <col min="760" max="760" width="7.5703125" style="1" customWidth="1"/>
    <col min="761" max="761" width="7.140625" style="1" customWidth="1"/>
    <col min="762" max="778" width="8.7109375" style="1" customWidth="1"/>
    <col min="779" max="779" width="36.85546875" style="1" customWidth="1"/>
    <col min="780" max="786" width="14.28515625" style="1" customWidth="1"/>
    <col min="787" max="1001" width="9.140625" style="1"/>
    <col min="1002" max="1002" width="38.5703125" style="1" customWidth="1"/>
    <col min="1003" max="1003" width="6.5703125" style="1" customWidth="1"/>
    <col min="1004" max="1004" width="7.7109375" style="1" bestFit="1" customWidth="1"/>
    <col min="1005" max="1005" width="7.28515625" style="1" customWidth="1"/>
    <col min="1006" max="1006" width="6.5703125" style="1" bestFit="1" customWidth="1"/>
    <col min="1007" max="1007" width="7.28515625" style="1" bestFit="1" customWidth="1"/>
    <col min="1008" max="1008" width="8.140625" style="1" customWidth="1"/>
    <col min="1009" max="1009" width="7.140625" style="1" customWidth="1"/>
    <col min="1010" max="1010" width="7.7109375" style="1" bestFit="1" customWidth="1"/>
    <col min="1011" max="1011" width="7.28515625" style="1" customWidth="1"/>
    <col min="1012" max="1012" width="7" style="1" customWidth="1"/>
    <col min="1013" max="1013" width="7.5703125" style="1" customWidth="1"/>
    <col min="1014" max="1014" width="7.140625" style="1" customWidth="1"/>
    <col min="1015" max="1015" width="7" style="1" customWidth="1"/>
    <col min="1016" max="1016" width="7.5703125" style="1" customWidth="1"/>
    <col min="1017" max="1017" width="7.140625" style="1" customWidth="1"/>
    <col min="1018" max="1034" width="8.7109375" style="1" customWidth="1"/>
    <col min="1035" max="1035" width="36.85546875" style="1" customWidth="1"/>
    <col min="1036" max="1042" width="14.28515625" style="1" customWidth="1"/>
    <col min="1043" max="1257" width="9.140625" style="1"/>
    <col min="1258" max="1258" width="38.5703125" style="1" customWidth="1"/>
    <col min="1259" max="1259" width="6.5703125" style="1" customWidth="1"/>
    <col min="1260" max="1260" width="7.7109375" style="1" bestFit="1" customWidth="1"/>
    <col min="1261" max="1261" width="7.28515625" style="1" customWidth="1"/>
    <col min="1262" max="1262" width="6.5703125" style="1" bestFit="1" customWidth="1"/>
    <col min="1263" max="1263" width="7.28515625" style="1" bestFit="1" customWidth="1"/>
    <col min="1264" max="1264" width="8.140625" style="1" customWidth="1"/>
    <col min="1265" max="1265" width="7.140625" style="1" customWidth="1"/>
    <col min="1266" max="1266" width="7.7109375" style="1" bestFit="1" customWidth="1"/>
    <col min="1267" max="1267" width="7.28515625" style="1" customWidth="1"/>
    <col min="1268" max="1268" width="7" style="1" customWidth="1"/>
    <col min="1269" max="1269" width="7.5703125" style="1" customWidth="1"/>
    <col min="1270" max="1270" width="7.140625" style="1" customWidth="1"/>
    <col min="1271" max="1271" width="7" style="1" customWidth="1"/>
    <col min="1272" max="1272" width="7.5703125" style="1" customWidth="1"/>
    <col min="1273" max="1273" width="7.140625" style="1" customWidth="1"/>
    <col min="1274" max="1290" width="8.7109375" style="1" customWidth="1"/>
    <col min="1291" max="1291" width="36.85546875" style="1" customWidth="1"/>
    <col min="1292" max="1298" width="14.28515625" style="1" customWidth="1"/>
    <col min="1299" max="1513" width="9.140625" style="1"/>
    <col min="1514" max="1514" width="38.5703125" style="1" customWidth="1"/>
    <col min="1515" max="1515" width="6.5703125" style="1" customWidth="1"/>
    <col min="1516" max="1516" width="7.7109375" style="1" bestFit="1" customWidth="1"/>
    <col min="1517" max="1517" width="7.28515625" style="1" customWidth="1"/>
    <col min="1518" max="1518" width="6.5703125" style="1" bestFit="1" customWidth="1"/>
    <col min="1519" max="1519" width="7.28515625" style="1" bestFit="1" customWidth="1"/>
    <col min="1520" max="1520" width="8.140625" style="1" customWidth="1"/>
    <col min="1521" max="1521" width="7.140625" style="1" customWidth="1"/>
    <col min="1522" max="1522" width="7.7109375" style="1" bestFit="1" customWidth="1"/>
    <col min="1523" max="1523" width="7.28515625" style="1" customWidth="1"/>
    <col min="1524" max="1524" width="7" style="1" customWidth="1"/>
    <col min="1525" max="1525" width="7.5703125" style="1" customWidth="1"/>
    <col min="1526" max="1526" width="7.140625" style="1" customWidth="1"/>
    <col min="1527" max="1527" width="7" style="1" customWidth="1"/>
    <col min="1528" max="1528" width="7.5703125" style="1" customWidth="1"/>
    <col min="1529" max="1529" width="7.140625" style="1" customWidth="1"/>
    <col min="1530" max="1546" width="8.7109375" style="1" customWidth="1"/>
    <col min="1547" max="1547" width="36.85546875" style="1" customWidth="1"/>
    <col min="1548" max="1554" width="14.28515625" style="1" customWidth="1"/>
    <col min="1555" max="1769" width="9.140625" style="1"/>
    <col min="1770" max="1770" width="38.5703125" style="1" customWidth="1"/>
    <col min="1771" max="1771" width="6.5703125" style="1" customWidth="1"/>
    <col min="1772" max="1772" width="7.7109375" style="1" bestFit="1" customWidth="1"/>
    <col min="1773" max="1773" width="7.28515625" style="1" customWidth="1"/>
    <col min="1774" max="1774" width="6.5703125" style="1" bestFit="1" customWidth="1"/>
    <col min="1775" max="1775" width="7.28515625" style="1" bestFit="1" customWidth="1"/>
    <col min="1776" max="1776" width="8.140625" style="1" customWidth="1"/>
    <col min="1777" max="1777" width="7.140625" style="1" customWidth="1"/>
    <col min="1778" max="1778" width="7.7109375" style="1" bestFit="1" customWidth="1"/>
    <col min="1779" max="1779" width="7.28515625" style="1" customWidth="1"/>
    <col min="1780" max="1780" width="7" style="1" customWidth="1"/>
    <col min="1781" max="1781" width="7.5703125" style="1" customWidth="1"/>
    <col min="1782" max="1782" width="7.140625" style="1" customWidth="1"/>
    <col min="1783" max="1783" width="7" style="1" customWidth="1"/>
    <col min="1784" max="1784" width="7.5703125" style="1" customWidth="1"/>
    <col min="1785" max="1785" width="7.140625" style="1" customWidth="1"/>
    <col min="1786" max="1802" width="8.7109375" style="1" customWidth="1"/>
    <col min="1803" max="1803" width="36.85546875" style="1" customWidth="1"/>
    <col min="1804" max="1810" width="14.28515625" style="1" customWidth="1"/>
    <col min="1811" max="2025" width="9.140625" style="1"/>
    <col min="2026" max="2026" width="38.5703125" style="1" customWidth="1"/>
    <col min="2027" max="2027" width="6.5703125" style="1" customWidth="1"/>
    <col min="2028" max="2028" width="7.7109375" style="1" bestFit="1" customWidth="1"/>
    <col min="2029" max="2029" width="7.28515625" style="1" customWidth="1"/>
    <col min="2030" max="2030" width="6.5703125" style="1" bestFit="1" customWidth="1"/>
    <col min="2031" max="2031" width="7.28515625" style="1" bestFit="1" customWidth="1"/>
    <col min="2032" max="2032" width="8.140625" style="1" customWidth="1"/>
    <col min="2033" max="2033" width="7.140625" style="1" customWidth="1"/>
    <col min="2034" max="2034" width="7.7109375" style="1" bestFit="1" customWidth="1"/>
    <col min="2035" max="2035" width="7.28515625" style="1" customWidth="1"/>
    <col min="2036" max="2036" width="7" style="1" customWidth="1"/>
    <col min="2037" max="2037" width="7.5703125" style="1" customWidth="1"/>
    <col min="2038" max="2038" width="7.140625" style="1" customWidth="1"/>
    <col min="2039" max="2039" width="7" style="1" customWidth="1"/>
    <col min="2040" max="2040" width="7.5703125" style="1" customWidth="1"/>
    <col min="2041" max="2041" width="7.140625" style="1" customWidth="1"/>
    <col min="2042" max="2058" width="8.7109375" style="1" customWidth="1"/>
    <col min="2059" max="2059" width="36.85546875" style="1" customWidth="1"/>
    <col min="2060" max="2066" width="14.28515625" style="1" customWidth="1"/>
    <col min="2067" max="2281" width="9.140625" style="1"/>
    <col min="2282" max="2282" width="38.5703125" style="1" customWidth="1"/>
    <col min="2283" max="2283" width="6.5703125" style="1" customWidth="1"/>
    <col min="2284" max="2284" width="7.7109375" style="1" bestFit="1" customWidth="1"/>
    <col min="2285" max="2285" width="7.28515625" style="1" customWidth="1"/>
    <col min="2286" max="2286" width="6.5703125" style="1" bestFit="1" customWidth="1"/>
    <col min="2287" max="2287" width="7.28515625" style="1" bestFit="1" customWidth="1"/>
    <col min="2288" max="2288" width="8.140625" style="1" customWidth="1"/>
    <col min="2289" max="2289" width="7.140625" style="1" customWidth="1"/>
    <col min="2290" max="2290" width="7.7109375" style="1" bestFit="1" customWidth="1"/>
    <col min="2291" max="2291" width="7.28515625" style="1" customWidth="1"/>
    <col min="2292" max="2292" width="7" style="1" customWidth="1"/>
    <col min="2293" max="2293" width="7.5703125" style="1" customWidth="1"/>
    <col min="2294" max="2294" width="7.140625" style="1" customWidth="1"/>
    <col min="2295" max="2295" width="7" style="1" customWidth="1"/>
    <col min="2296" max="2296" width="7.5703125" style="1" customWidth="1"/>
    <col min="2297" max="2297" width="7.140625" style="1" customWidth="1"/>
    <col min="2298" max="2314" width="8.7109375" style="1" customWidth="1"/>
    <col min="2315" max="2315" width="36.85546875" style="1" customWidth="1"/>
    <col min="2316" max="2322" width="14.28515625" style="1" customWidth="1"/>
    <col min="2323" max="2537" width="9.140625" style="1"/>
    <col min="2538" max="2538" width="38.5703125" style="1" customWidth="1"/>
    <col min="2539" max="2539" width="6.5703125" style="1" customWidth="1"/>
    <col min="2540" max="2540" width="7.7109375" style="1" bestFit="1" customWidth="1"/>
    <col min="2541" max="2541" width="7.28515625" style="1" customWidth="1"/>
    <col min="2542" max="2542" width="6.5703125" style="1" bestFit="1" customWidth="1"/>
    <col min="2543" max="2543" width="7.28515625" style="1" bestFit="1" customWidth="1"/>
    <col min="2544" max="2544" width="8.140625" style="1" customWidth="1"/>
    <col min="2545" max="2545" width="7.140625" style="1" customWidth="1"/>
    <col min="2546" max="2546" width="7.7109375" style="1" bestFit="1" customWidth="1"/>
    <col min="2547" max="2547" width="7.28515625" style="1" customWidth="1"/>
    <col min="2548" max="2548" width="7" style="1" customWidth="1"/>
    <col min="2549" max="2549" width="7.5703125" style="1" customWidth="1"/>
    <col min="2550" max="2550" width="7.140625" style="1" customWidth="1"/>
    <col min="2551" max="2551" width="7" style="1" customWidth="1"/>
    <col min="2552" max="2552" width="7.5703125" style="1" customWidth="1"/>
    <col min="2553" max="2553" width="7.140625" style="1" customWidth="1"/>
    <col min="2554" max="2570" width="8.7109375" style="1" customWidth="1"/>
    <col min="2571" max="2571" width="36.85546875" style="1" customWidth="1"/>
    <col min="2572" max="2578" width="14.28515625" style="1" customWidth="1"/>
    <col min="2579" max="2793" width="9.140625" style="1"/>
    <col min="2794" max="2794" width="38.5703125" style="1" customWidth="1"/>
    <col min="2795" max="2795" width="6.5703125" style="1" customWidth="1"/>
    <col min="2796" max="2796" width="7.7109375" style="1" bestFit="1" customWidth="1"/>
    <col min="2797" max="2797" width="7.28515625" style="1" customWidth="1"/>
    <col min="2798" max="2798" width="6.5703125" style="1" bestFit="1" customWidth="1"/>
    <col min="2799" max="2799" width="7.28515625" style="1" bestFit="1" customWidth="1"/>
    <col min="2800" max="2800" width="8.140625" style="1" customWidth="1"/>
    <col min="2801" max="2801" width="7.140625" style="1" customWidth="1"/>
    <col min="2802" max="2802" width="7.7109375" style="1" bestFit="1" customWidth="1"/>
    <col min="2803" max="2803" width="7.28515625" style="1" customWidth="1"/>
    <col min="2804" max="2804" width="7" style="1" customWidth="1"/>
    <col min="2805" max="2805" width="7.5703125" style="1" customWidth="1"/>
    <col min="2806" max="2806" width="7.140625" style="1" customWidth="1"/>
    <col min="2807" max="2807" width="7" style="1" customWidth="1"/>
    <col min="2808" max="2808" width="7.5703125" style="1" customWidth="1"/>
    <col min="2809" max="2809" width="7.140625" style="1" customWidth="1"/>
    <col min="2810" max="2826" width="8.7109375" style="1" customWidth="1"/>
    <col min="2827" max="2827" width="36.85546875" style="1" customWidth="1"/>
    <col min="2828" max="2834" width="14.28515625" style="1" customWidth="1"/>
    <col min="2835" max="3049" width="9.140625" style="1"/>
    <col min="3050" max="3050" width="38.5703125" style="1" customWidth="1"/>
    <col min="3051" max="3051" width="6.5703125" style="1" customWidth="1"/>
    <col min="3052" max="3052" width="7.7109375" style="1" bestFit="1" customWidth="1"/>
    <col min="3053" max="3053" width="7.28515625" style="1" customWidth="1"/>
    <col min="3054" max="3054" width="6.5703125" style="1" bestFit="1" customWidth="1"/>
    <col min="3055" max="3055" width="7.28515625" style="1" bestFit="1" customWidth="1"/>
    <col min="3056" max="3056" width="8.140625" style="1" customWidth="1"/>
    <col min="3057" max="3057" width="7.140625" style="1" customWidth="1"/>
    <col min="3058" max="3058" width="7.7109375" style="1" bestFit="1" customWidth="1"/>
    <col min="3059" max="3059" width="7.28515625" style="1" customWidth="1"/>
    <col min="3060" max="3060" width="7" style="1" customWidth="1"/>
    <col min="3061" max="3061" width="7.5703125" style="1" customWidth="1"/>
    <col min="3062" max="3062" width="7.140625" style="1" customWidth="1"/>
    <col min="3063" max="3063" width="7" style="1" customWidth="1"/>
    <col min="3064" max="3064" width="7.5703125" style="1" customWidth="1"/>
    <col min="3065" max="3065" width="7.140625" style="1" customWidth="1"/>
    <col min="3066" max="3082" width="8.7109375" style="1" customWidth="1"/>
    <col min="3083" max="3083" width="36.85546875" style="1" customWidth="1"/>
    <col min="3084" max="3090" width="14.28515625" style="1" customWidth="1"/>
    <col min="3091" max="3305" width="9.140625" style="1"/>
    <col min="3306" max="3306" width="38.5703125" style="1" customWidth="1"/>
    <col min="3307" max="3307" width="6.5703125" style="1" customWidth="1"/>
    <col min="3308" max="3308" width="7.7109375" style="1" bestFit="1" customWidth="1"/>
    <col min="3309" max="3309" width="7.28515625" style="1" customWidth="1"/>
    <col min="3310" max="3310" width="6.5703125" style="1" bestFit="1" customWidth="1"/>
    <col min="3311" max="3311" width="7.28515625" style="1" bestFit="1" customWidth="1"/>
    <col min="3312" max="3312" width="8.140625" style="1" customWidth="1"/>
    <col min="3313" max="3313" width="7.140625" style="1" customWidth="1"/>
    <col min="3314" max="3314" width="7.7109375" style="1" bestFit="1" customWidth="1"/>
    <col min="3315" max="3315" width="7.28515625" style="1" customWidth="1"/>
    <col min="3316" max="3316" width="7" style="1" customWidth="1"/>
    <col min="3317" max="3317" width="7.5703125" style="1" customWidth="1"/>
    <col min="3318" max="3318" width="7.140625" style="1" customWidth="1"/>
    <col min="3319" max="3319" width="7" style="1" customWidth="1"/>
    <col min="3320" max="3320" width="7.5703125" style="1" customWidth="1"/>
    <col min="3321" max="3321" width="7.140625" style="1" customWidth="1"/>
    <col min="3322" max="3338" width="8.7109375" style="1" customWidth="1"/>
    <col min="3339" max="3339" width="36.85546875" style="1" customWidth="1"/>
    <col min="3340" max="3346" width="14.28515625" style="1" customWidth="1"/>
    <col min="3347" max="3561" width="9.140625" style="1"/>
    <col min="3562" max="3562" width="38.5703125" style="1" customWidth="1"/>
    <col min="3563" max="3563" width="6.5703125" style="1" customWidth="1"/>
    <col min="3564" max="3564" width="7.7109375" style="1" bestFit="1" customWidth="1"/>
    <col min="3565" max="3565" width="7.28515625" style="1" customWidth="1"/>
    <col min="3566" max="3566" width="6.5703125" style="1" bestFit="1" customWidth="1"/>
    <col min="3567" max="3567" width="7.28515625" style="1" bestFit="1" customWidth="1"/>
    <col min="3568" max="3568" width="8.140625" style="1" customWidth="1"/>
    <col min="3569" max="3569" width="7.140625" style="1" customWidth="1"/>
    <col min="3570" max="3570" width="7.7109375" style="1" bestFit="1" customWidth="1"/>
    <col min="3571" max="3571" width="7.28515625" style="1" customWidth="1"/>
    <col min="3572" max="3572" width="7" style="1" customWidth="1"/>
    <col min="3573" max="3573" width="7.5703125" style="1" customWidth="1"/>
    <col min="3574" max="3574" width="7.140625" style="1" customWidth="1"/>
    <col min="3575" max="3575" width="7" style="1" customWidth="1"/>
    <col min="3576" max="3576" width="7.5703125" style="1" customWidth="1"/>
    <col min="3577" max="3577" width="7.140625" style="1" customWidth="1"/>
    <col min="3578" max="3594" width="8.7109375" style="1" customWidth="1"/>
    <col min="3595" max="3595" width="36.85546875" style="1" customWidth="1"/>
    <col min="3596" max="3602" width="14.28515625" style="1" customWidth="1"/>
    <col min="3603" max="3817" width="9.140625" style="1"/>
    <col min="3818" max="3818" width="38.5703125" style="1" customWidth="1"/>
    <col min="3819" max="3819" width="6.5703125" style="1" customWidth="1"/>
    <col min="3820" max="3820" width="7.7109375" style="1" bestFit="1" customWidth="1"/>
    <col min="3821" max="3821" width="7.28515625" style="1" customWidth="1"/>
    <col min="3822" max="3822" width="6.5703125" style="1" bestFit="1" customWidth="1"/>
    <col min="3823" max="3823" width="7.28515625" style="1" bestFit="1" customWidth="1"/>
    <col min="3824" max="3824" width="8.140625" style="1" customWidth="1"/>
    <col min="3825" max="3825" width="7.140625" style="1" customWidth="1"/>
    <col min="3826" max="3826" width="7.7109375" style="1" bestFit="1" customWidth="1"/>
    <col min="3827" max="3827" width="7.28515625" style="1" customWidth="1"/>
    <col min="3828" max="3828" width="7" style="1" customWidth="1"/>
    <col min="3829" max="3829" width="7.5703125" style="1" customWidth="1"/>
    <col min="3830" max="3830" width="7.140625" style="1" customWidth="1"/>
    <col min="3831" max="3831" width="7" style="1" customWidth="1"/>
    <col min="3832" max="3832" width="7.5703125" style="1" customWidth="1"/>
    <col min="3833" max="3833" width="7.140625" style="1" customWidth="1"/>
    <col min="3834" max="3850" width="8.7109375" style="1" customWidth="1"/>
    <col min="3851" max="3851" width="36.85546875" style="1" customWidth="1"/>
    <col min="3852" max="3858" width="14.28515625" style="1" customWidth="1"/>
    <col min="3859" max="4073" width="9.140625" style="1"/>
    <col min="4074" max="4074" width="38.5703125" style="1" customWidth="1"/>
    <col min="4075" max="4075" width="6.5703125" style="1" customWidth="1"/>
    <col min="4076" max="4076" width="7.7109375" style="1" bestFit="1" customWidth="1"/>
    <col min="4077" max="4077" width="7.28515625" style="1" customWidth="1"/>
    <col min="4078" max="4078" width="6.5703125" style="1" bestFit="1" customWidth="1"/>
    <col min="4079" max="4079" width="7.28515625" style="1" bestFit="1" customWidth="1"/>
    <col min="4080" max="4080" width="8.140625" style="1" customWidth="1"/>
    <col min="4081" max="4081" width="7.140625" style="1" customWidth="1"/>
    <col min="4082" max="4082" width="7.7109375" style="1" bestFit="1" customWidth="1"/>
    <col min="4083" max="4083" width="7.28515625" style="1" customWidth="1"/>
    <col min="4084" max="4084" width="7" style="1" customWidth="1"/>
    <col min="4085" max="4085" width="7.5703125" style="1" customWidth="1"/>
    <col min="4086" max="4086" width="7.140625" style="1" customWidth="1"/>
    <col min="4087" max="4087" width="7" style="1" customWidth="1"/>
    <col min="4088" max="4088" width="7.5703125" style="1" customWidth="1"/>
    <col min="4089" max="4089" width="7.140625" style="1" customWidth="1"/>
    <col min="4090" max="4106" width="8.7109375" style="1" customWidth="1"/>
    <col min="4107" max="4107" width="36.85546875" style="1" customWidth="1"/>
    <col min="4108" max="4114" width="14.28515625" style="1" customWidth="1"/>
    <col min="4115" max="4329" width="9.140625" style="1"/>
    <col min="4330" max="4330" width="38.5703125" style="1" customWidth="1"/>
    <col min="4331" max="4331" width="6.5703125" style="1" customWidth="1"/>
    <col min="4332" max="4332" width="7.7109375" style="1" bestFit="1" customWidth="1"/>
    <col min="4333" max="4333" width="7.28515625" style="1" customWidth="1"/>
    <col min="4334" max="4334" width="6.5703125" style="1" bestFit="1" customWidth="1"/>
    <col min="4335" max="4335" width="7.28515625" style="1" bestFit="1" customWidth="1"/>
    <col min="4336" max="4336" width="8.140625" style="1" customWidth="1"/>
    <col min="4337" max="4337" width="7.140625" style="1" customWidth="1"/>
    <col min="4338" max="4338" width="7.7109375" style="1" bestFit="1" customWidth="1"/>
    <col min="4339" max="4339" width="7.28515625" style="1" customWidth="1"/>
    <col min="4340" max="4340" width="7" style="1" customWidth="1"/>
    <col min="4341" max="4341" width="7.5703125" style="1" customWidth="1"/>
    <col min="4342" max="4342" width="7.140625" style="1" customWidth="1"/>
    <col min="4343" max="4343" width="7" style="1" customWidth="1"/>
    <col min="4344" max="4344" width="7.5703125" style="1" customWidth="1"/>
    <col min="4345" max="4345" width="7.140625" style="1" customWidth="1"/>
    <col min="4346" max="4362" width="8.7109375" style="1" customWidth="1"/>
    <col min="4363" max="4363" width="36.85546875" style="1" customWidth="1"/>
    <col min="4364" max="4370" width="14.28515625" style="1" customWidth="1"/>
    <col min="4371" max="4585" width="9.140625" style="1"/>
    <col min="4586" max="4586" width="38.5703125" style="1" customWidth="1"/>
    <col min="4587" max="4587" width="6.5703125" style="1" customWidth="1"/>
    <col min="4588" max="4588" width="7.7109375" style="1" bestFit="1" customWidth="1"/>
    <col min="4589" max="4589" width="7.28515625" style="1" customWidth="1"/>
    <col min="4590" max="4590" width="6.5703125" style="1" bestFit="1" customWidth="1"/>
    <col min="4591" max="4591" width="7.28515625" style="1" bestFit="1" customWidth="1"/>
    <col min="4592" max="4592" width="8.140625" style="1" customWidth="1"/>
    <col min="4593" max="4593" width="7.140625" style="1" customWidth="1"/>
    <col min="4594" max="4594" width="7.7109375" style="1" bestFit="1" customWidth="1"/>
    <col min="4595" max="4595" width="7.28515625" style="1" customWidth="1"/>
    <col min="4596" max="4596" width="7" style="1" customWidth="1"/>
    <col min="4597" max="4597" width="7.5703125" style="1" customWidth="1"/>
    <col min="4598" max="4598" width="7.140625" style="1" customWidth="1"/>
    <col min="4599" max="4599" width="7" style="1" customWidth="1"/>
    <col min="4600" max="4600" width="7.5703125" style="1" customWidth="1"/>
    <col min="4601" max="4601" width="7.140625" style="1" customWidth="1"/>
    <col min="4602" max="4618" width="8.7109375" style="1" customWidth="1"/>
    <col min="4619" max="4619" width="36.85546875" style="1" customWidth="1"/>
    <col min="4620" max="4626" width="14.28515625" style="1" customWidth="1"/>
    <col min="4627" max="4841" width="9.140625" style="1"/>
    <col min="4842" max="4842" width="38.5703125" style="1" customWidth="1"/>
    <col min="4843" max="4843" width="6.5703125" style="1" customWidth="1"/>
    <col min="4844" max="4844" width="7.7109375" style="1" bestFit="1" customWidth="1"/>
    <col min="4845" max="4845" width="7.28515625" style="1" customWidth="1"/>
    <col min="4846" max="4846" width="6.5703125" style="1" bestFit="1" customWidth="1"/>
    <col min="4847" max="4847" width="7.28515625" style="1" bestFit="1" customWidth="1"/>
    <col min="4848" max="4848" width="8.140625" style="1" customWidth="1"/>
    <col min="4849" max="4849" width="7.140625" style="1" customWidth="1"/>
    <col min="4850" max="4850" width="7.7109375" style="1" bestFit="1" customWidth="1"/>
    <col min="4851" max="4851" width="7.28515625" style="1" customWidth="1"/>
    <col min="4852" max="4852" width="7" style="1" customWidth="1"/>
    <col min="4853" max="4853" width="7.5703125" style="1" customWidth="1"/>
    <col min="4854" max="4854" width="7.140625" style="1" customWidth="1"/>
    <col min="4855" max="4855" width="7" style="1" customWidth="1"/>
    <col min="4856" max="4856" width="7.5703125" style="1" customWidth="1"/>
    <col min="4857" max="4857" width="7.140625" style="1" customWidth="1"/>
    <col min="4858" max="4874" width="8.7109375" style="1" customWidth="1"/>
    <col min="4875" max="4875" width="36.85546875" style="1" customWidth="1"/>
    <col min="4876" max="4882" width="14.28515625" style="1" customWidth="1"/>
    <col min="4883" max="5097" width="9.140625" style="1"/>
    <col min="5098" max="5098" width="38.5703125" style="1" customWidth="1"/>
    <col min="5099" max="5099" width="6.5703125" style="1" customWidth="1"/>
    <col min="5100" max="5100" width="7.7109375" style="1" bestFit="1" customWidth="1"/>
    <col min="5101" max="5101" width="7.28515625" style="1" customWidth="1"/>
    <col min="5102" max="5102" width="6.5703125" style="1" bestFit="1" customWidth="1"/>
    <col min="5103" max="5103" width="7.28515625" style="1" bestFit="1" customWidth="1"/>
    <col min="5104" max="5104" width="8.140625" style="1" customWidth="1"/>
    <col min="5105" max="5105" width="7.140625" style="1" customWidth="1"/>
    <col min="5106" max="5106" width="7.7109375" style="1" bestFit="1" customWidth="1"/>
    <col min="5107" max="5107" width="7.28515625" style="1" customWidth="1"/>
    <col min="5108" max="5108" width="7" style="1" customWidth="1"/>
    <col min="5109" max="5109" width="7.5703125" style="1" customWidth="1"/>
    <col min="5110" max="5110" width="7.140625" style="1" customWidth="1"/>
    <col min="5111" max="5111" width="7" style="1" customWidth="1"/>
    <col min="5112" max="5112" width="7.5703125" style="1" customWidth="1"/>
    <col min="5113" max="5113" width="7.140625" style="1" customWidth="1"/>
    <col min="5114" max="5130" width="8.7109375" style="1" customWidth="1"/>
    <col min="5131" max="5131" width="36.85546875" style="1" customWidth="1"/>
    <col min="5132" max="5138" width="14.28515625" style="1" customWidth="1"/>
    <col min="5139" max="5353" width="9.140625" style="1"/>
    <col min="5354" max="5354" width="38.5703125" style="1" customWidth="1"/>
    <col min="5355" max="5355" width="6.5703125" style="1" customWidth="1"/>
    <col min="5356" max="5356" width="7.7109375" style="1" bestFit="1" customWidth="1"/>
    <col min="5357" max="5357" width="7.28515625" style="1" customWidth="1"/>
    <col min="5358" max="5358" width="6.5703125" style="1" bestFit="1" customWidth="1"/>
    <col min="5359" max="5359" width="7.28515625" style="1" bestFit="1" customWidth="1"/>
    <col min="5360" max="5360" width="8.140625" style="1" customWidth="1"/>
    <col min="5361" max="5361" width="7.140625" style="1" customWidth="1"/>
    <col min="5362" max="5362" width="7.7109375" style="1" bestFit="1" customWidth="1"/>
    <col min="5363" max="5363" width="7.28515625" style="1" customWidth="1"/>
    <col min="5364" max="5364" width="7" style="1" customWidth="1"/>
    <col min="5365" max="5365" width="7.5703125" style="1" customWidth="1"/>
    <col min="5366" max="5366" width="7.140625" style="1" customWidth="1"/>
    <col min="5367" max="5367" width="7" style="1" customWidth="1"/>
    <col min="5368" max="5368" width="7.5703125" style="1" customWidth="1"/>
    <col min="5369" max="5369" width="7.140625" style="1" customWidth="1"/>
    <col min="5370" max="5386" width="8.7109375" style="1" customWidth="1"/>
    <col min="5387" max="5387" width="36.85546875" style="1" customWidth="1"/>
    <col min="5388" max="5394" width="14.28515625" style="1" customWidth="1"/>
    <col min="5395" max="5609" width="9.140625" style="1"/>
    <col min="5610" max="5610" width="38.5703125" style="1" customWidth="1"/>
    <col min="5611" max="5611" width="6.5703125" style="1" customWidth="1"/>
    <col min="5612" max="5612" width="7.7109375" style="1" bestFit="1" customWidth="1"/>
    <col min="5613" max="5613" width="7.28515625" style="1" customWidth="1"/>
    <col min="5614" max="5614" width="6.5703125" style="1" bestFit="1" customWidth="1"/>
    <col min="5615" max="5615" width="7.28515625" style="1" bestFit="1" customWidth="1"/>
    <col min="5616" max="5616" width="8.140625" style="1" customWidth="1"/>
    <col min="5617" max="5617" width="7.140625" style="1" customWidth="1"/>
    <col min="5618" max="5618" width="7.7109375" style="1" bestFit="1" customWidth="1"/>
    <col min="5619" max="5619" width="7.28515625" style="1" customWidth="1"/>
    <col min="5620" max="5620" width="7" style="1" customWidth="1"/>
    <col min="5621" max="5621" width="7.5703125" style="1" customWidth="1"/>
    <col min="5622" max="5622" width="7.140625" style="1" customWidth="1"/>
    <col min="5623" max="5623" width="7" style="1" customWidth="1"/>
    <col min="5624" max="5624" width="7.5703125" style="1" customWidth="1"/>
    <col min="5625" max="5625" width="7.140625" style="1" customWidth="1"/>
    <col min="5626" max="5642" width="8.7109375" style="1" customWidth="1"/>
    <col min="5643" max="5643" width="36.85546875" style="1" customWidth="1"/>
    <col min="5644" max="5650" width="14.28515625" style="1" customWidth="1"/>
    <col min="5651" max="5865" width="9.140625" style="1"/>
    <col min="5866" max="5866" width="38.5703125" style="1" customWidth="1"/>
    <col min="5867" max="5867" width="6.5703125" style="1" customWidth="1"/>
    <col min="5868" max="5868" width="7.7109375" style="1" bestFit="1" customWidth="1"/>
    <col min="5869" max="5869" width="7.28515625" style="1" customWidth="1"/>
    <col min="5870" max="5870" width="6.5703125" style="1" bestFit="1" customWidth="1"/>
    <col min="5871" max="5871" width="7.28515625" style="1" bestFit="1" customWidth="1"/>
    <col min="5872" max="5872" width="8.140625" style="1" customWidth="1"/>
    <col min="5873" max="5873" width="7.140625" style="1" customWidth="1"/>
    <col min="5874" max="5874" width="7.7109375" style="1" bestFit="1" customWidth="1"/>
    <col min="5875" max="5875" width="7.28515625" style="1" customWidth="1"/>
    <col min="5876" max="5876" width="7" style="1" customWidth="1"/>
    <col min="5877" max="5877" width="7.5703125" style="1" customWidth="1"/>
    <col min="5878" max="5878" width="7.140625" style="1" customWidth="1"/>
    <col min="5879" max="5879" width="7" style="1" customWidth="1"/>
    <col min="5880" max="5880" width="7.5703125" style="1" customWidth="1"/>
    <col min="5881" max="5881" width="7.140625" style="1" customWidth="1"/>
    <col min="5882" max="5898" width="8.7109375" style="1" customWidth="1"/>
    <col min="5899" max="5899" width="36.85546875" style="1" customWidth="1"/>
    <col min="5900" max="5906" width="14.28515625" style="1" customWidth="1"/>
    <col min="5907" max="6121" width="9.140625" style="1"/>
    <col min="6122" max="6122" width="38.5703125" style="1" customWidth="1"/>
    <col min="6123" max="6123" width="6.5703125" style="1" customWidth="1"/>
    <col min="6124" max="6124" width="7.7109375" style="1" bestFit="1" customWidth="1"/>
    <col min="6125" max="6125" width="7.28515625" style="1" customWidth="1"/>
    <col min="6126" max="6126" width="6.5703125" style="1" bestFit="1" customWidth="1"/>
    <col min="6127" max="6127" width="7.28515625" style="1" bestFit="1" customWidth="1"/>
    <col min="6128" max="6128" width="8.140625" style="1" customWidth="1"/>
    <col min="6129" max="6129" width="7.140625" style="1" customWidth="1"/>
    <col min="6130" max="6130" width="7.7109375" style="1" bestFit="1" customWidth="1"/>
    <col min="6131" max="6131" width="7.28515625" style="1" customWidth="1"/>
    <col min="6132" max="6132" width="7" style="1" customWidth="1"/>
    <col min="6133" max="6133" width="7.5703125" style="1" customWidth="1"/>
    <col min="6134" max="6134" width="7.140625" style="1" customWidth="1"/>
    <col min="6135" max="6135" width="7" style="1" customWidth="1"/>
    <col min="6136" max="6136" width="7.5703125" style="1" customWidth="1"/>
    <col min="6137" max="6137" width="7.140625" style="1" customWidth="1"/>
    <col min="6138" max="6154" width="8.7109375" style="1" customWidth="1"/>
    <col min="6155" max="6155" width="36.85546875" style="1" customWidth="1"/>
    <col min="6156" max="6162" width="14.28515625" style="1" customWidth="1"/>
    <col min="6163" max="6377" width="9.140625" style="1"/>
    <col min="6378" max="6378" width="38.5703125" style="1" customWidth="1"/>
    <col min="6379" max="6379" width="6.5703125" style="1" customWidth="1"/>
    <col min="6380" max="6380" width="7.7109375" style="1" bestFit="1" customWidth="1"/>
    <col min="6381" max="6381" width="7.28515625" style="1" customWidth="1"/>
    <col min="6382" max="6382" width="6.5703125" style="1" bestFit="1" customWidth="1"/>
    <col min="6383" max="6383" width="7.28515625" style="1" bestFit="1" customWidth="1"/>
    <col min="6384" max="6384" width="8.140625" style="1" customWidth="1"/>
    <col min="6385" max="6385" width="7.140625" style="1" customWidth="1"/>
    <col min="6386" max="6386" width="7.7109375" style="1" bestFit="1" customWidth="1"/>
    <col min="6387" max="6387" width="7.28515625" style="1" customWidth="1"/>
    <col min="6388" max="6388" width="7" style="1" customWidth="1"/>
    <col min="6389" max="6389" width="7.5703125" style="1" customWidth="1"/>
    <col min="6390" max="6390" width="7.140625" style="1" customWidth="1"/>
    <col min="6391" max="6391" width="7" style="1" customWidth="1"/>
    <col min="6392" max="6392" width="7.5703125" style="1" customWidth="1"/>
    <col min="6393" max="6393" width="7.140625" style="1" customWidth="1"/>
    <col min="6394" max="6410" width="8.7109375" style="1" customWidth="1"/>
    <col min="6411" max="6411" width="36.85546875" style="1" customWidth="1"/>
    <col min="6412" max="6418" width="14.28515625" style="1" customWidth="1"/>
    <col min="6419" max="6633" width="9.140625" style="1"/>
    <col min="6634" max="6634" width="38.5703125" style="1" customWidth="1"/>
    <col min="6635" max="6635" width="6.5703125" style="1" customWidth="1"/>
    <col min="6636" max="6636" width="7.7109375" style="1" bestFit="1" customWidth="1"/>
    <col min="6637" max="6637" width="7.28515625" style="1" customWidth="1"/>
    <col min="6638" max="6638" width="6.5703125" style="1" bestFit="1" customWidth="1"/>
    <col min="6639" max="6639" width="7.28515625" style="1" bestFit="1" customWidth="1"/>
    <col min="6640" max="6640" width="8.140625" style="1" customWidth="1"/>
    <col min="6641" max="6641" width="7.140625" style="1" customWidth="1"/>
    <col min="6642" max="6642" width="7.7109375" style="1" bestFit="1" customWidth="1"/>
    <col min="6643" max="6643" width="7.28515625" style="1" customWidth="1"/>
    <col min="6644" max="6644" width="7" style="1" customWidth="1"/>
    <col min="6645" max="6645" width="7.5703125" style="1" customWidth="1"/>
    <col min="6646" max="6646" width="7.140625" style="1" customWidth="1"/>
    <col min="6647" max="6647" width="7" style="1" customWidth="1"/>
    <col min="6648" max="6648" width="7.5703125" style="1" customWidth="1"/>
    <col min="6649" max="6649" width="7.140625" style="1" customWidth="1"/>
    <col min="6650" max="6666" width="8.7109375" style="1" customWidth="1"/>
    <col min="6667" max="6667" width="36.85546875" style="1" customWidth="1"/>
    <col min="6668" max="6674" width="14.28515625" style="1" customWidth="1"/>
    <col min="6675" max="6889" width="9.140625" style="1"/>
    <col min="6890" max="6890" width="38.5703125" style="1" customWidth="1"/>
    <col min="6891" max="6891" width="6.5703125" style="1" customWidth="1"/>
    <col min="6892" max="6892" width="7.7109375" style="1" bestFit="1" customWidth="1"/>
    <col min="6893" max="6893" width="7.28515625" style="1" customWidth="1"/>
    <col min="6894" max="6894" width="6.5703125" style="1" bestFit="1" customWidth="1"/>
    <col min="6895" max="6895" width="7.28515625" style="1" bestFit="1" customWidth="1"/>
    <col min="6896" max="6896" width="8.140625" style="1" customWidth="1"/>
    <col min="6897" max="6897" width="7.140625" style="1" customWidth="1"/>
    <col min="6898" max="6898" width="7.7109375" style="1" bestFit="1" customWidth="1"/>
    <col min="6899" max="6899" width="7.28515625" style="1" customWidth="1"/>
    <col min="6900" max="6900" width="7" style="1" customWidth="1"/>
    <col min="6901" max="6901" width="7.5703125" style="1" customWidth="1"/>
    <col min="6902" max="6902" width="7.140625" style="1" customWidth="1"/>
    <col min="6903" max="6903" width="7" style="1" customWidth="1"/>
    <col min="6904" max="6904" width="7.5703125" style="1" customWidth="1"/>
    <col min="6905" max="6905" width="7.140625" style="1" customWidth="1"/>
    <col min="6906" max="6922" width="8.7109375" style="1" customWidth="1"/>
    <col min="6923" max="6923" width="36.85546875" style="1" customWidth="1"/>
    <col min="6924" max="6930" width="14.28515625" style="1" customWidth="1"/>
    <col min="6931" max="7145" width="9.140625" style="1"/>
    <col min="7146" max="7146" width="38.5703125" style="1" customWidth="1"/>
    <col min="7147" max="7147" width="6.5703125" style="1" customWidth="1"/>
    <col min="7148" max="7148" width="7.7109375" style="1" bestFit="1" customWidth="1"/>
    <col min="7149" max="7149" width="7.28515625" style="1" customWidth="1"/>
    <col min="7150" max="7150" width="6.5703125" style="1" bestFit="1" customWidth="1"/>
    <col min="7151" max="7151" width="7.28515625" style="1" bestFit="1" customWidth="1"/>
    <col min="7152" max="7152" width="8.140625" style="1" customWidth="1"/>
    <col min="7153" max="7153" width="7.140625" style="1" customWidth="1"/>
    <col min="7154" max="7154" width="7.7109375" style="1" bestFit="1" customWidth="1"/>
    <col min="7155" max="7155" width="7.28515625" style="1" customWidth="1"/>
    <col min="7156" max="7156" width="7" style="1" customWidth="1"/>
    <col min="7157" max="7157" width="7.5703125" style="1" customWidth="1"/>
    <col min="7158" max="7158" width="7.140625" style="1" customWidth="1"/>
    <col min="7159" max="7159" width="7" style="1" customWidth="1"/>
    <col min="7160" max="7160" width="7.5703125" style="1" customWidth="1"/>
    <col min="7161" max="7161" width="7.140625" style="1" customWidth="1"/>
    <col min="7162" max="7178" width="8.7109375" style="1" customWidth="1"/>
    <col min="7179" max="7179" width="36.85546875" style="1" customWidth="1"/>
    <col min="7180" max="7186" width="14.28515625" style="1" customWidth="1"/>
    <col min="7187" max="7401" width="9.140625" style="1"/>
    <col min="7402" max="7402" width="38.5703125" style="1" customWidth="1"/>
    <col min="7403" max="7403" width="6.5703125" style="1" customWidth="1"/>
    <col min="7404" max="7404" width="7.7109375" style="1" bestFit="1" customWidth="1"/>
    <col min="7405" max="7405" width="7.28515625" style="1" customWidth="1"/>
    <col min="7406" max="7406" width="6.5703125" style="1" bestFit="1" customWidth="1"/>
    <col min="7407" max="7407" width="7.28515625" style="1" bestFit="1" customWidth="1"/>
    <col min="7408" max="7408" width="8.140625" style="1" customWidth="1"/>
    <col min="7409" max="7409" width="7.140625" style="1" customWidth="1"/>
    <col min="7410" max="7410" width="7.7109375" style="1" bestFit="1" customWidth="1"/>
    <col min="7411" max="7411" width="7.28515625" style="1" customWidth="1"/>
    <col min="7412" max="7412" width="7" style="1" customWidth="1"/>
    <col min="7413" max="7413" width="7.5703125" style="1" customWidth="1"/>
    <col min="7414" max="7414" width="7.140625" style="1" customWidth="1"/>
    <col min="7415" max="7415" width="7" style="1" customWidth="1"/>
    <col min="7416" max="7416" width="7.5703125" style="1" customWidth="1"/>
    <col min="7417" max="7417" width="7.140625" style="1" customWidth="1"/>
    <col min="7418" max="7434" width="8.7109375" style="1" customWidth="1"/>
    <col min="7435" max="7435" width="36.85546875" style="1" customWidth="1"/>
    <col min="7436" max="7442" width="14.28515625" style="1" customWidth="1"/>
    <col min="7443" max="7657" width="9.140625" style="1"/>
    <col min="7658" max="7658" width="38.5703125" style="1" customWidth="1"/>
    <col min="7659" max="7659" width="6.5703125" style="1" customWidth="1"/>
    <col min="7660" max="7660" width="7.7109375" style="1" bestFit="1" customWidth="1"/>
    <col min="7661" max="7661" width="7.28515625" style="1" customWidth="1"/>
    <col min="7662" max="7662" width="6.5703125" style="1" bestFit="1" customWidth="1"/>
    <col min="7663" max="7663" width="7.28515625" style="1" bestFit="1" customWidth="1"/>
    <col min="7664" max="7664" width="8.140625" style="1" customWidth="1"/>
    <col min="7665" max="7665" width="7.140625" style="1" customWidth="1"/>
    <col min="7666" max="7666" width="7.7109375" style="1" bestFit="1" customWidth="1"/>
    <col min="7667" max="7667" width="7.28515625" style="1" customWidth="1"/>
    <col min="7668" max="7668" width="7" style="1" customWidth="1"/>
    <col min="7669" max="7669" width="7.5703125" style="1" customWidth="1"/>
    <col min="7670" max="7670" width="7.140625" style="1" customWidth="1"/>
    <col min="7671" max="7671" width="7" style="1" customWidth="1"/>
    <col min="7672" max="7672" width="7.5703125" style="1" customWidth="1"/>
    <col min="7673" max="7673" width="7.140625" style="1" customWidth="1"/>
    <col min="7674" max="7690" width="8.7109375" style="1" customWidth="1"/>
    <col min="7691" max="7691" width="36.85546875" style="1" customWidth="1"/>
    <col min="7692" max="7698" width="14.28515625" style="1" customWidth="1"/>
    <col min="7699" max="7913" width="9.140625" style="1"/>
    <col min="7914" max="7914" width="38.5703125" style="1" customWidth="1"/>
    <col min="7915" max="7915" width="6.5703125" style="1" customWidth="1"/>
    <col min="7916" max="7916" width="7.7109375" style="1" bestFit="1" customWidth="1"/>
    <col min="7917" max="7917" width="7.28515625" style="1" customWidth="1"/>
    <col min="7918" max="7918" width="6.5703125" style="1" bestFit="1" customWidth="1"/>
    <col min="7919" max="7919" width="7.28515625" style="1" bestFit="1" customWidth="1"/>
    <col min="7920" max="7920" width="8.140625" style="1" customWidth="1"/>
    <col min="7921" max="7921" width="7.140625" style="1" customWidth="1"/>
    <col min="7922" max="7922" width="7.7109375" style="1" bestFit="1" customWidth="1"/>
    <col min="7923" max="7923" width="7.28515625" style="1" customWidth="1"/>
    <col min="7924" max="7924" width="7" style="1" customWidth="1"/>
    <col min="7925" max="7925" width="7.5703125" style="1" customWidth="1"/>
    <col min="7926" max="7926" width="7.140625" style="1" customWidth="1"/>
    <col min="7927" max="7927" width="7" style="1" customWidth="1"/>
    <col min="7928" max="7928" width="7.5703125" style="1" customWidth="1"/>
    <col min="7929" max="7929" width="7.140625" style="1" customWidth="1"/>
    <col min="7930" max="7946" width="8.7109375" style="1" customWidth="1"/>
    <col min="7947" max="7947" width="36.85546875" style="1" customWidth="1"/>
    <col min="7948" max="7954" width="14.28515625" style="1" customWidth="1"/>
    <col min="7955" max="8169" width="9.140625" style="1"/>
    <col min="8170" max="8170" width="38.5703125" style="1" customWidth="1"/>
    <col min="8171" max="8171" width="6.5703125" style="1" customWidth="1"/>
    <col min="8172" max="8172" width="7.7109375" style="1" bestFit="1" customWidth="1"/>
    <col min="8173" max="8173" width="7.28515625" style="1" customWidth="1"/>
    <col min="8174" max="8174" width="6.5703125" style="1" bestFit="1" customWidth="1"/>
    <col min="8175" max="8175" width="7.28515625" style="1" bestFit="1" customWidth="1"/>
    <col min="8176" max="8176" width="8.140625" style="1" customWidth="1"/>
    <col min="8177" max="8177" width="7.140625" style="1" customWidth="1"/>
    <col min="8178" max="8178" width="7.7109375" style="1" bestFit="1" customWidth="1"/>
    <col min="8179" max="8179" width="7.28515625" style="1" customWidth="1"/>
    <col min="8180" max="8180" width="7" style="1" customWidth="1"/>
    <col min="8181" max="8181" width="7.5703125" style="1" customWidth="1"/>
    <col min="8182" max="8182" width="7.140625" style="1" customWidth="1"/>
    <col min="8183" max="8183" width="7" style="1" customWidth="1"/>
    <col min="8184" max="8184" width="7.5703125" style="1" customWidth="1"/>
    <col min="8185" max="8185" width="7.140625" style="1" customWidth="1"/>
    <col min="8186" max="8202" width="8.7109375" style="1" customWidth="1"/>
    <col min="8203" max="8203" width="36.85546875" style="1" customWidth="1"/>
    <col min="8204" max="8210" width="14.28515625" style="1" customWidth="1"/>
    <col min="8211" max="8425" width="9.140625" style="1"/>
    <col min="8426" max="8426" width="38.5703125" style="1" customWidth="1"/>
    <col min="8427" max="8427" width="6.5703125" style="1" customWidth="1"/>
    <col min="8428" max="8428" width="7.7109375" style="1" bestFit="1" customWidth="1"/>
    <col min="8429" max="8429" width="7.28515625" style="1" customWidth="1"/>
    <col min="8430" max="8430" width="6.5703125" style="1" bestFit="1" customWidth="1"/>
    <col min="8431" max="8431" width="7.28515625" style="1" bestFit="1" customWidth="1"/>
    <col min="8432" max="8432" width="8.140625" style="1" customWidth="1"/>
    <col min="8433" max="8433" width="7.140625" style="1" customWidth="1"/>
    <col min="8434" max="8434" width="7.7109375" style="1" bestFit="1" customWidth="1"/>
    <col min="8435" max="8435" width="7.28515625" style="1" customWidth="1"/>
    <col min="8436" max="8436" width="7" style="1" customWidth="1"/>
    <col min="8437" max="8437" width="7.5703125" style="1" customWidth="1"/>
    <col min="8438" max="8438" width="7.140625" style="1" customWidth="1"/>
    <col min="8439" max="8439" width="7" style="1" customWidth="1"/>
    <col min="8440" max="8440" width="7.5703125" style="1" customWidth="1"/>
    <col min="8441" max="8441" width="7.140625" style="1" customWidth="1"/>
    <col min="8442" max="8458" width="8.7109375" style="1" customWidth="1"/>
    <col min="8459" max="8459" width="36.85546875" style="1" customWidth="1"/>
    <col min="8460" max="8466" width="14.28515625" style="1" customWidth="1"/>
    <col min="8467" max="8681" width="9.140625" style="1"/>
    <col min="8682" max="8682" width="38.5703125" style="1" customWidth="1"/>
    <col min="8683" max="8683" width="6.5703125" style="1" customWidth="1"/>
    <col min="8684" max="8684" width="7.7109375" style="1" bestFit="1" customWidth="1"/>
    <col min="8685" max="8685" width="7.28515625" style="1" customWidth="1"/>
    <col min="8686" max="8686" width="6.5703125" style="1" bestFit="1" customWidth="1"/>
    <col min="8687" max="8687" width="7.28515625" style="1" bestFit="1" customWidth="1"/>
    <col min="8688" max="8688" width="8.140625" style="1" customWidth="1"/>
    <col min="8689" max="8689" width="7.140625" style="1" customWidth="1"/>
    <col min="8690" max="8690" width="7.7109375" style="1" bestFit="1" customWidth="1"/>
    <col min="8691" max="8691" width="7.28515625" style="1" customWidth="1"/>
    <col min="8692" max="8692" width="7" style="1" customWidth="1"/>
    <col min="8693" max="8693" width="7.5703125" style="1" customWidth="1"/>
    <col min="8694" max="8694" width="7.140625" style="1" customWidth="1"/>
    <col min="8695" max="8695" width="7" style="1" customWidth="1"/>
    <col min="8696" max="8696" width="7.5703125" style="1" customWidth="1"/>
    <col min="8697" max="8697" width="7.140625" style="1" customWidth="1"/>
    <col min="8698" max="8714" width="8.7109375" style="1" customWidth="1"/>
    <col min="8715" max="8715" width="36.85546875" style="1" customWidth="1"/>
    <col min="8716" max="8722" width="14.28515625" style="1" customWidth="1"/>
    <col min="8723" max="8937" width="9.140625" style="1"/>
    <col min="8938" max="8938" width="38.5703125" style="1" customWidth="1"/>
    <col min="8939" max="8939" width="6.5703125" style="1" customWidth="1"/>
    <col min="8940" max="8940" width="7.7109375" style="1" bestFit="1" customWidth="1"/>
    <col min="8941" max="8941" width="7.28515625" style="1" customWidth="1"/>
    <col min="8942" max="8942" width="6.5703125" style="1" bestFit="1" customWidth="1"/>
    <col min="8943" max="8943" width="7.28515625" style="1" bestFit="1" customWidth="1"/>
    <col min="8944" max="8944" width="8.140625" style="1" customWidth="1"/>
    <col min="8945" max="8945" width="7.140625" style="1" customWidth="1"/>
    <col min="8946" max="8946" width="7.7109375" style="1" bestFit="1" customWidth="1"/>
    <col min="8947" max="8947" width="7.28515625" style="1" customWidth="1"/>
    <col min="8948" max="8948" width="7" style="1" customWidth="1"/>
    <col min="8949" max="8949" width="7.5703125" style="1" customWidth="1"/>
    <col min="8950" max="8950" width="7.140625" style="1" customWidth="1"/>
    <col min="8951" max="8951" width="7" style="1" customWidth="1"/>
    <col min="8952" max="8952" width="7.5703125" style="1" customWidth="1"/>
    <col min="8953" max="8953" width="7.140625" style="1" customWidth="1"/>
    <col min="8954" max="8970" width="8.7109375" style="1" customWidth="1"/>
    <col min="8971" max="8971" width="36.85546875" style="1" customWidth="1"/>
    <col min="8972" max="8978" width="14.28515625" style="1" customWidth="1"/>
    <col min="8979" max="9193" width="9.140625" style="1"/>
    <col min="9194" max="9194" width="38.5703125" style="1" customWidth="1"/>
    <col min="9195" max="9195" width="6.5703125" style="1" customWidth="1"/>
    <col min="9196" max="9196" width="7.7109375" style="1" bestFit="1" customWidth="1"/>
    <col min="9197" max="9197" width="7.28515625" style="1" customWidth="1"/>
    <col min="9198" max="9198" width="6.5703125" style="1" bestFit="1" customWidth="1"/>
    <col min="9199" max="9199" width="7.28515625" style="1" bestFit="1" customWidth="1"/>
    <col min="9200" max="9200" width="8.140625" style="1" customWidth="1"/>
    <col min="9201" max="9201" width="7.140625" style="1" customWidth="1"/>
    <col min="9202" max="9202" width="7.7109375" style="1" bestFit="1" customWidth="1"/>
    <col min="9203" max="9203" width="7.28515625" style="1" customWidth="1"/>
    <col min="9204" max="9204" width="7" style="1" customWidth="1"/>
    <col min="9205" max="9205" width="7.5703125" style="1" customWidth="1"/>
    <col min="9206" max="9206" width="7.140625" style="1" customWidth="1"/>
    <col min="9207" max="9207" width="7" style="1" customWidth="1"/>
    <col min="9208" max="9208" width="7.5703125" style="1" customWidth="1"/>
    <col min="9209" max="9209" width="7.140625" style="1" customWidth="1"/>
    <col min="9210" max="9226" width="8.7109375" style="1" customWidth="1"/>
    <col min="9227" max="9227" width="36.85546875" style="1" customWidth="1"/>
    <col min="9228" max="9234" width="14.28515625" style="1" customWidth="1"/>
    <col min="9235" max="9449" width="9.140625" style="1"/>
    <col min="9450" max="9450" width="38.5703125" style="1" customWidth="1"/>
    <col min="9451" max="9451" width="6.5703125" style="1" customWidth="1"/>
    <col min="9452" max="9452" width="7.7109375" style="1" bestFit="1" customWidth="1"/>
    <col min="9453" max="9453" width="7.28515625" style="1" customWidth="1"/>
    <col min="9454" max="9454" width="6.5703125" style="1" bestFit="1" customWidth="1"/>
    <col min="9455" max="9455" width="7.28515625" style="1" bestFit="1" customWidth="1"/>
    <col min="9456" max="9456" width="8.140625" style="1" customWidth="1"/>
    <col min="9457" max="9457" width="7.140625" style="1" customWidth="1"/>
    <col min="9458" max="9458" width="7.7109375" style="1" bestFit="1" customWidth="1"/>
    <col min="9459" max="9459" width="7.28515625" style="1" customWidth="1"/>
    <col min="9460" max="9460" width="7" style="1" customWidth="1"/>
    <col min="9461" max="9461" width="7.5703125" style="1" customWidth="1"/>
    <col min="9462" max="9462" width="7.140625" style="1" customWidth="1"/>
    <col min="9463" max="9463" width="7" style="1" customWidth="1"/>
    <col min="9464" max="9464" width="7.5703125" style="1" customWidth="1"/>
    <col min="9465" max="9465" width="7.140625" style="1" customWidth="1"/>
    <col min="9466" max="9482" width="8.7109375" style="1" customWidth="1"/>
    <col min="9483" max="9483" width="36.85546875" style="1" customWidth="1"/>
    <col min="9484" max="9490" width="14.28515625" style="1" customWidth="1"/>
    <col min="9491" max="9705" width="9.140625" style="1"/>
    <col min="9706" max="9706" width="38.5703125" style="1" customWidth="1"/>
    <col min="9707" max="9707" width="6.5703125" style="1" customWidth="1"/>
    <col min="9708" max="9708" width="7.7109375" style="1" bestFit="1" customWidth="1"/>
    <col min="9709" max="9709" width="7.28515625" style="1" customWidth="1"/>
    <col min="9710" max="9710" width="6.5703125" style="1" bestFit="1" customWidth="1"/>
    <col min="9711" max="9711" width="7.28515625" style="1" bestFit="1" customWidth="1"/>
    <col min="9712" max="9712" width="8.140625" style="1" customWidth="1"/>
    <col min="9713" max="9713" width="7.140625" style="1" customWidth="1"/>
    <col min="9714" max="9714" width="7.7109375" style="1" bestFit="1" customWidth="1"/>
    <col min="9715" max="9715" width="7.28515625" style="1" customWidth="1"/>
    <col min="9716" max="9716" width="7" style="1" customWidth="1"/>
    <col min="9717" max="9717" width="7.5703125" style="1" customWidth="1"/>
    <col min="9718" max="9718" width="7.140625" style="1" customWidth="1"/>
    <col min="9719" max="9719" width="7" style="1" customWidth="1"/>
    <col min="9720" max="9720" width="7.5703125" style="1" customWidth="1"/>
    <col min="9721" max="9721" width="7.140625" style="1" customWidth="1"/>
    <col min="9722" max="9738" width="8.7109375" style="1" customWidth="1"/>
    <col min="9739" max="9739" width="36.85546875" style="1" customWidth="1"/>
    <col min="9740" max="9746" width="14.28515625" style="1" customWidth="1"/>
    <col min="9747" max="9961" width="9.140625" style="1"/>
    <col min="9962" max="9962" width="38.5703125" style="1" customWidth="1"/>
    <col min="9963" max="9963" width="6.5703125" style="1" customWidth="1"/>
    <col min="9964" max="9964" width="7.7109375" style="1" bestFit="1" customWidth="1"/>
    <col min="9965" max="9965" width="7.28515625" style="1" customWidth="1"/>
    <col min="9966" max="9966" width="6.5703125" style="1" bestFit="1" customWidth="1"/>
    <col min="9967" max="9967" width="7.28515625" style="1" bestFit="1" customWidth="1"/>
    <col min="9968" max="9968" width="8.140625" style="1" customWidth="1"/>
    <col min="9969" max="9969" width="7.140625" style="1" customWidth="1"/>
    <col min="9970" max="9970" width="7.7109375" style="1" bestFit="1" customWidth="1"/>
    <col min="9971" max="9971" width="7.28515625" style="1" customWidth="1"/>
    <col min="9972" max="9972" width="7" style="1" customWidth="1"/>
    <col min="9973" max="9973" width="7.5703125" style="1" customWidth="1"/>
    <col min="9974" max="9974" width="7.140625" style="1" customWidth="1"/>
    <col min="9975" max="9975" width="7" style="1" customWidth="1"/>
    <col min="9976" max="9976" width="7.5703125" style="1" customWidth="1"/>
    <col min="9977" max="9977" width="7.140625" style="1" customWidth="1"/>
    <col min="9978" max="9994" width="8.7109375" style="1" customWidth="1"/>
    <col min="9995" max="9995" width="36.85546875" style="1" customWidth="1"/>
    <col min="9996" max="10002" width="14.28515625" style="1" customWidth="1"/>
    <col min="10003" max="10217" width="9.140625" style="1"/>
    <col min="10218" max="10218" width="38.5703125" style="1" customWidth="1"/>
    <col min="10219" max="10219" width="6.5703125" style="1" customWidth="1"/>
    <col min="10220" max="10220" width="7.7109375" style="1" bestFit="1" customWidth="1"/>
    <col min="10221" max="10221" width="7.28515625" style="1" customWidth="1"/>
    <col min="10222" max="10222" width="6.5703125" style="1" bestFit="1" customWidth="1"/>
    <col min="10223" max="10223" width="7.28515625" style="1" bestFit="1" customWidth="1"/>
    <col min="10224" max="10224" width="8.140625" style="1" customWidth="1"/>
    <col min="10225" max="10225" width="7.140625" style="1" customWidth="1"/>
    <col min="10226" max="10226" width="7.7109375" style="1" bestFit="1" customWidth="1"/>
    <col min="10227" max="10227" width="7.28515625" style="1" customWidth="1"/>
    <col min="10228" max="10228" width="7" style="1" customWidth="1"/>
    <col min="10229" max="10229" width="7.5703125" style="1" customWidth="1"/>
    <col min="10230" max="10230" width="7.140625" style="1" customWidth="1"/>
    <col min="10231" max="10231" width="7" style="1" customWidth="1"/>
    <col min="10232" max="10232" width="7.5703125" style="1" customWidth="1"/>
    <col min="10233" max="10233" width="7.140625" style="1" customWidth="1"/>
    <col min="10234" max="10250" width="8.7109375" style="1" customWidth="1"/>
    <col min="10251" max="10251" width="36.85546875" style="1" customWidth="1"/>
    <col min="10252" max="10258" width="14.28515625" style="1" customWidth="1"/>
    <col min="10259" max="10473" width="9.140625" style="1"/>
    <col min="10474" max="10474" width="38.5703125" style="1" customWidth="1"/>
    <col min="10475" max="10475" width="6.5703125" style="1" customWidth="1"/>
    <col min="10476" max="10476" width="7.7109375" style="1" bestFit="1" customWidth="1"/>
    <col min="10477" max="10477" width="7.28515625" style="1" customWidth="1"/>
    <col min="10478" max="10478" width="6.5703125" style="1" bestFit="1" customWidth="1"/>
    <col min="10479" max="10479" width="7.28515625" style="1" bestFit="1" customWidth="1"/>
    <col min="10480" max="10480" width="8.140625" style="1" customWidth="1"/>
    <col min="10481" max="10481" width="7.140625" style="1" customWidth="1"/>
    <col min="10482" max="10482" width="7.7109375" style="1" bestFit="1" customWidth="1"/>
    <col min="10483" max="10483" width="7.28515625" style="1" customWidth="1"/>
    <col min="10484" max="10484" width="7" style="1" customWidth="1"/>
    <col min="10485" max="10485" width="7.5703125" style="1" customWidth="1"/>
    <col min="10486" max="10486" width="7.140625" style="1" customWidth="1"/>
    <col min="10487" max="10487" width="7" style="1" customWidth="1"/>
    <col min="10488" max="10488" width="7.5703125" style="1" customWidth="1"/>
    <col min="10489" max="10489" width="7.140625" style="1" customWidth="1"/>
    <col min="10490" max="10506" width="8.7109375" style="1" customWidth="1"/>
    <col min="10507" max="10507" width="36.85546875" style="1" customWidth="1"/>
    <col min="10508" max="10514" width="14.28515625" style="1" customWidth="1"/>
    <col min="10515" max="10729" width="9.140625" style="1"/>
    <col min="10730" max="10730" width="38.5703125" style="1" customWidth="1"/>
    <col min="10731" max="10731" width="6.5703125" style="1" customWidth="1"/>
    <col min="10732" max="10732" width="7.7109375" style="1" bestFit="1" customWidth="1"/>
    <col min="10733" max="10733" width="7.28515625" style="1" customWidth="1"/>
    <col min="10734" max="10734" width="6.5703125" style="1" bestFit="1" customWidth="1"/>
    <col min="10735" max="10735" width="7.28515625" style="1" bestFit="1" customWidth="1"/>
    <col min="10736" max="10736" width="8.140625" style="1" customWidth="1"/>
    <col min="10737" max="10737" width="7.140625" style="1" customWidth="1"/>
    <col min="10738" max="10738" width="7.7109375" style="1" bestFit="1" customWidth="1"/>
    <col min="10739" max="10739" width="7.28515625" style="1" customWidth="1"/>
    <col min="10740" max="10740" width="7" style="1" customWidth="1"/>
    <col min="10741" max="10741" width="7.5703125" style="1" customWidth="1"/>
    <col min="10742" max="10742" width="7.140625" style="1" customWidth="1"/>
    <col min="10743" max="10743" width="7" style="1" customWidth="1"/>
    <col min="10744" max="10744" width="7.5703125" style="1" customWidth="1"/>
    <col min="10745" max="10745" width="7.140625" style="1" customWidth="1"/>
    <col min="10746" max="10762" width="8.7109375" style="1" customWidth="1"/>
    <col min="10763" max="10763" width="36.85546875" style="1" customWidth="1"/>
    <col min="10764" max="10770" width="14.28515625" style="1" customWidth="1"/>
    <col min="10771" max="10985" width="9.140625" style="1"/>
    <col min="10986" max="10986" width="38.5703125" style="1" customWidth="1"/>
    <col min="10987" max="10987" width="6.5703125" style="1" customWidth="1"/>
    <col min="10988" max="10988" width="7.7109375" style="1" bestFit="1" customWidth="1"/>
    <col min="10989" max="10989" width="7.28515625" style="1" customWidth="1"/>
    <col min="10990" max="10990" width="6.5703125" style="1" bestFit="1" customWidth="1"/>
    <col min="10991" max="10991" width="7.28515625" style="1" bestFit="1" customWidth="1"/>
    <col min="10992" max="10992" width="8.140625" style="1" customWidth="1"/>
    <col min="10993" max="10993" width="7.140625" style="1" customWidth="1"/>
    <col min="10994" max="10994" width="7.7109375" style="1" bestFit="1" customWidth="1"/>
    <col min="10995" max="10995" width="7.28515625" style="1" customWidth="1"/>
    <col min="10996" max="10996" width="7" style="1" customWidth="1"/>
    <col min="10997" max="10997" width="7.5703125" style="1" customWidth="1"/>
    <col min="10998" max="10998" width="7.140625" style="1" customWidth="1"/>
    <col min="10999" max="10999" width="7" style="1" customWidth="1"/>
    <col min="11000" max="11000" width="7.5703125" style="1" customWidth="1"/>
    <col min="11001" max="11001" width="7.140625" style="1" customWidth="1"/>
    <col min="11002" max="11018" width="8.7109375" style="1" customWidth="1"/>
    <col min="11019" max="11019" width="36.85546875" style="1" customWidth="1"/>
    <col min="11020" max="11026" width="14.28515625" style="1" customWidth="1"/>
    <col min="11027" max="11241" width="9.140625" style="1"/>
    <col min="11242" max="11242" width="38.5703125" style="1" customWidth="1"/>
    <col min="11243" max="11243" width="6.5703125" style="1" customWidth="1"/>
    <col min="11244" max="11244" width="7.7109375" style="1" bestFit="1" customWidth="1"/>
    <col min="11245" max="11245" width="7.28515625" style="1" customWidth="1"/>
    <col min="11246" max="11246" width="6.5703125" style="1" bestFit="1" customWidth="1"/>
    <col min="11247" max="11247" width="7.28515625" style="1" bestFit="1" customWidth="1"/>
    <col min="11248" max="11248" width="8.140625" style="1" customWidth="1"/>
    <col min="11249" max="11249" width="7.140625" style="1" customWidth="1"/>
    <col min="11250" max="11250" width="7.7109375" style="1" bestFit="1" customWidth="1"/>
    <col min="11251" max="11251" width="7.28515625" style="1" customWidth="1"/>
    <col min="11252" max="11252" width="7" style="1" customWidth="1"/>
    <col min="11253" max="11253" width="7.5703125" style="1" customWidth="1"/>
    <col min="11254" max="11254" width="7.140625" style="1" customWidth="1"/>
    <col min="11255" max="11255" width="7" style="1" customWidth="1"/>
    <col min="11256" max="11256" width="7.5703125" style="1" customWidth="1"/>
    <col min="11257" max="11257" width="7.140625" style="1" customWidth="1"/>
    <col min="11258" max="11274" width="8.7109375" style="1" customWidth="1"/>
    <col min="11275" max="11275" width="36.85546875" style="1" customWidth="1"/>
    <col min="11276" max="11282" width="14.28515625" style="1" customWidth="1"/>
    <col min="11283" max="11497" width="9.140625" style="1"/>
    <col min="11498" max="11498" width="38.5703125" style="1" customWidth="1"/>
    <col min="11499" max="11499" width="6.5703125" style="1" customWidth="1"/>
    <col min="11500" max="11500" width="7.7109375" style="1" bestFit="1" customWidth="1"/>
    <col min="11501" max="11501" width="7.28515625" style="1" customWidth="1"/>
    <col min="11502" max="11502" width="6.5703125" style="1" bestFit="1" customWidth="1"/>
    <col min="11503" max="11503" width="7.28515625" style="1" bestFit="1" customWidth="1"/>
    <col min="11504" max="11504" width="8.140625" style="1" customWidth="1"/>
    <col min="11505" max="11505" width="7.140625" style="1" customWidth="1"/>
    <col min="11506" max="11506" width="7.7109375" style="1" bestFit="1" customWidth="1"/>
    <col min="11507" max="11507" width="7.28515625" style="1" customWidth="1"/>
    <col min="11508" max="11508" width="7" style="1" customWidth="1"/>
    <col min="11509" max="11509" width="7.5703125" style="1" customWidth="1"/>
    <col min="11510" max="11510" width="7.140625" style="1" customWidth="1"/>
    <col min="11511" max="11511" width="7" style="1" customWidth="1"/>
    <col min="11512" max="11512" width="7.5703125" style="1" customWidth="1"/>
    <col min="11513" max="11513" width="7.140625" style="1" customWidth="1"/>
    <col min="11514" max="11530" width="8.7109375" style="1" customWidth="1"/>
    <col min="11531" max="11531" width="36.85546875" style="1" customWidth="1"/>
    <col min="11532" max="11538" width="14.28515625" style="1" customWidth="1"/>
    <col min="11539" max="11753" width="9.140625" style="1"/>
    <col min="11754" max="11754" width="38.5703125" style="1" customWidth="1"/>
    <col min="11755" max="11755" width="6.5703125" style="1" customWidth="1"/>
    <col min="11756" max="11756" width="7.7109375" style="1" bestFit="1" customWidth="1"/>
    <col min="11757" max="11757" width="7.28515625" style="1" customWidth="1"/>
    <col min="11758" max="11758" width="6.5703125" style="1" bestFit="1" customWidth="1"/>
    <col min="11759" max="11759" width="7.28515625" style="1" bestFit="1" customWidth="1"/>
    <col min="11760" max="11760" width="8.140625" style="1" customWidth="1"/>
    <col min="11761" max="11761" width="7.140625" style="1" customWidth="1"/>
    <col min="11762" max="11762" width="7.7109375" style="1" bestFit="1" customWidth="1"/>
    <col min="11763" max="11763" width="7.28515625" style="1" customWidth="1"/>
    <col min="11764" max="11764" width="7" style="1" customWidth="1"/>
    <col min="11765" max="11765" width="7.5703125" style="1" customWidth="1"/>
    <col min="11766" max="11766" width="7.140625" style="1" customWidth="1"/>
    <col min="11767" max="11767" width="7" style="1" customWidth="1"/>
    <col min="11768" max="11768" width="7.5703125" style="1" customWidth="1"/>
    <col min="11769" max="11769" width="7.140625" style="1" customWidth="1"/>
    <col min="11770" max="11786" width="8.7109375" style="1" customWidth="1"/>
    <col min="11787" max="11787" width="36.85546875" style="1" customWidth="1"/>
    <col min="11788" max="11794" width="14.28515625" style="1" customWidth="1"/>
    <col min="11795" max="12009" width="9.140625" style="1"/>
    <col min="12010" max="12010" width="38.5703125" style="1" customWidth="1"/>
    <col min="12011" max="12011" width="6.5703125" style="1" customWidth="1"/>
    <col min="12012" max="12012" width="7.7109375" style="1" bestFit="1" customWidth="1"/>
    <col min="12013" max="12013" width="7.28515625" style="1" customWidth="1"/>
    <col min="12014" max="12014" width="6.5703125" style="1" bestFit="1" customWidth="1"/>
    <col min="12015" max="12015" width="7.28515625" style="1" bestFit="1" customWidth="1"/>
    <col min="12016" max="12016" width="8.140625" style="1" customWidth="1"/>
    <col min="12017" max="12017" width="7.140625" style="1" customWidth="1"/>
    <col min="12018" max="12018" width="7.7109375" style="1" bestFit="1" customWidth="1"/>
    <col min="12019" max="12019" width="7.28515625" style="1" customWidth="1"/>
    <col min="12020" max="12020" width="7" style="1" customWidth="1"/>
    <col min="12021" max="12021" width="7.5703125" style="1" customWidth="1"/>
    <col min="12022" max="12022" width="7.140625" style="1" customWidth="1"/>
    <col min="12023" max="12023" width="7" style="1" customWidth="1"/>
    <col min="12024" max="12024" width="7.5703125" style="1" customWidth="1"/>
    <col min="12025" max="12025" width="7.140625" style="1" customWidth="1"/>
    <col min="12026" max="12042" width="8.7109375" style="1" customWidth="1"/>
    <col min="12043" max="12043" width="36.85546875" style="1" customWidth="1"/>
    <col min="12044" max="12050" width="14.28515625" style="1" customWidth="1"/>
    <col min="12051" max="12265" width="9.140625" style="1"/>
    <col min="12266" max="12266" width="38.5703125" style="1" customWidth="1"/>
    <col min="12267" max="12267" width="6.5703125" style="1" customWidth="1"/>
    <col min="12268" max="12268" width="7.7109375" style="1" bestFit="1" customWidth="1"/>
    <col min="12269" max="12269" width="7.28515625" style="1" customWidth="1"/>
    <col min="12270" max="12270" width="6.5703125" style="1" bestFit="1" customWidth="1"/>
    <col min="12271" max="12271" width="7.28515625" style="1" bestFit="1" customWidth="1"/>
    <col min="12272" max="12272" width="8.140625" style="1" customWidth="1"/>
    <col min="12273" max="12273" width="7.140625" style="1" customWidth="1"/>
    <col min="12274" max="12274" width="7.7109375" style="1" bestFit="1" customWidth="1"/>
    <col min="12275" max="12275" width="7.28515625" style="1" customWidth="1"/>
    <col min="12276" max="12276" width="7" style="1" customWidth="1"/>
    <col min="12277" max="12277" width="7.5703125" style="1" customWidth="1"/>
    <col min="12278" max="12278" width="7.140625" style="1" customWidth="1"/>
    <col min="12279" max="12279" width="7" style="1" customWidth="1"/>
    <col min="12280" max="12280" width="7.5703125" style="1" customWidth="1"/>
    <col min="12281" max="12281" width="7.140625" style="1" customWidth="1"/>
    <col min="12282" max="12298" width="8.7109375" style="1" customWidth="1"/>
    <col min="12299" max="12299" width="36.85546875" style="1" customWidth="1"/>
    <col min="12300" max="12306" width="14.28515625" style="1" customWidth="1"/>
    <col min="12307" max="12521" width="9.140625" style="1"/>
    <col min="12522" max="12522" width="38.5703125" style="1" customWidth="1"/>
    <col min="12523" max="12523" width="6.5703125" style="1" customWidth="1"/>
    <col min="12524" max="12524" width="7.7109375" style="1" bestFit="1" customWidth="1"/>
    <col min="12525" max="12525" width="7.28515625" style="1" customWidth="1"/>
    <col min="12526" max="12526" width="6.5703125" style="1" bestFit="1" customWidth="1"/>
    <col min="12527" max="12527" width="7.28515625" style="1" bestFit="1" customWidth="1"/>
    <col min="12528" max="12528" width="8.140625" style="1" customWidth="1"/>
    <col min="12529" max="12529" width="7.140625" style="1" customWidth="1"/>
    <col min="12530" max="12530" width="7.7109375" style="1" bestFit="1" customWidth="1"/>
    <col min="12531" max="12531" width="7.28515625" style="1" customWidth="1"/>
    <col min="12532" max="12532" width="7" style="1" customWidth="1"/>
    <col min="12533" max="12533" width="7.5703125" style="1" customWidth="1"/>
    <col min="12534" max="12534" width="7.140625" style="1" customWidth="1"/>
    <col min="12535" max="12535" width="7" style="1" customWidth="1"/>
    <col min="12536" max="12536" width="7.5703125" style="1" customWidth="1"/>
    <col min="12537" max="12537" width="7.140625" style="1" customWidth="1"/>
    <col min="12538" max="12554" width="8.7109375" style="1" customWidth="1"/>
    <col min="12555" max="12555" width="36.85546875" style="1" customWidth="1"/>
    <col min="12556" max="12562" width="14.28515625" style="1" customWidth="1"/>
    <col min="12563" max="12777" width="9.140625" style="1"/>
    <col min="12778" max="12778" width="38.5703125" style="1" customWidth="1"/>
    <col min="12779" max="12779" width="6.5703125" style="1" customWidth="1"/>
    <col min="12780" max="12780" width="7.7109375" style="1" bestFit="1" customWidth="1"/>
    <col min="12781" max="12781" width="7.28515625" style="1" customWidth="1"/>
    <col min="12782" max="12782" width="6.5703125" style="1" bestFit="1" customWidth="1"/>
    <col min="12783" max="12783" width="7.28515625" style="1" bestFit="1" customWidth="1"/>
    <col min="12784" max="12784" width="8.140625" style="1" customWidth="1"/>
    <col min="12785" max="12785" width="7.140625" style="1" customWidth="1"/>
    <col min="12786" max="12786" width="7.7109375" style="1" bestFit="1" customWidth="1"/>
    <col min="12787" max="12787" width="7.28515625" style="1" customWidth="1"/>
    <col min="12788" max="12788" width="7" style="1" customWidth="1"/>
    <col min="12789" max="12789" width="7.5703125" style="1" customWidth="1"/>
    <col min="12790" max="12790" width="7.140625" style="1" customWidth="1"/>
    <col min="12791" max="12791" width="7" style="1" customWidth="1"/>
    <col min="12792" max="12792" width="7.5703125" style="1" customWidth="1"/>
    <col min="12793" max="12793" width="7.140625" style="1" customWidth="1"/>
    <col min="12794" max="12810" width="8.7109375" style="1" customWidth="1"/>
    <col min="12811" max="12811" width="36.85546875" style="1" customWidth="1"/>
    <col min="12812" max="12818" width="14.28515625" style="1" customWidth="1"/>
    <col min="12819" max="13033" width="9.140625" style="1"/>
    <col min="13034" max="13034" width="38.5703125" style="1" customWidth="1"/>
    <col min="13035" max="13035" width="6.5703125" style="1" customWidth="1"/>
    <col min="13036" max="13036" width="7.7109375" style="1" bestFit="1" customWidth="1"/>
    <col min="13037" max="13037" width="7.28515625" style="1" customWidth="1"/>
    <col min="13038" max="13038" width="6.5703125" style="1" bestFit="1" customWidth="1"/>
    <col min="13039" max="13039" width="7.28515625" style="1" bestFit="1" customWidth="1"/>
    <col min="13040" max="13040" width="8.140625" style="1" customWidth="1"/>
    <col min="13041" max="13041" width="7.140625" style="1" customWidth="1"/>
    <col min="13042" max="13042" width="7.7109375" style="1" bestFit="1" customWidth="1"/>
    <col min="13043" max="13043" width="7.28515625" style="1" customWidth="1"/>
    <col min="13044" max="13044" width="7" style="1" customWidth="1"/>
    <col min="13045" max="13045" width="7.5703125" style="1" customWidth="1"/>
    <col min="13046" max="13046" width="7.140625" style="1" customWidth="1"/>
    <col min="13047" max="13047" width="7" style="1" customWidth="1"/>
    <col min="13048" max="13048" width="7.5703125" style="1" customWidth="1"/>
    <col min="13049" max="13049" width="7.140625" style="1" customWidth="1"/>
    <col min="13050" max="13066" width="8.7109375" style="1" customWidth="1"/>
    <col min="13067" max="13067" width="36.85546875" style="1" customWidth="1"/>
    <col min="13068" max="13074" width="14.28515625" style="1" customWidth="1"/>
    <col min="13075" max="13289" width="9.140625" style="1"/>
    <col min="13290" max="13290" width="38.5703125" style="1" customWidth="1"/>
    <col min="13291" max="13291" width="6.5703125" style="1" customWidth="1"/>
    <col min="13292" max="13292" width="7.7109375" style="1" bestFit="1" customWidth="1"/>
    <col min="13293" max="13293" width="7.28515625" style="1" customWidth="1"/>
    <col min="13294" max="13294" width="6.5703125" style="1" bestFit="1" customWidth="1"/>
    <col min="13295" max="13295" width="7.28515625" style="1" bestFit="1" customWidth="1"/>
    <col min="13296" max="13296" width="8.140625" style="1" customWidth="1"/>
    <col min="13297" max="13297" width="7.140625" style="1" customWidth="1"/>
    <col min="13298" max="13298" width="7.7109375" style="1" bestFit="1" customWidth="1"/>
    <col min="13299" max="13299" width="7.28515625" style="1" customWidth="1"/>
    <col min="13300" max="13300" width="7" style="1" customWidth="1"/>
    <col min="13301" max="13301" width="7.5703125" style="1" customWidth="1"/>
    <col min="13302" max="13302" width="7.140625" style="1" customWidth="1"/>
    <col min="13303" max="13303" width="7" style="1" customWidth="1"/>
    <col min="13304" max="13304" width="7.5703125" style="1" customWidth="1"/>
    <col min="13305" max="13305" width="7.140625" style="1" customWidth="1"/>
    <col min="13306" max="13322" width="8.7109375" style="1" customWidth="1"/>
    <col min="13323" max="13323" width="36.85546875" style="1" customWidth="1"/>
    <col min="13324" max="13330" width="14.28515625" style="1" customWidth="1"/>
    <col min="13331" max="13545" width="9.140625" style="1"/>
    <col min="13546" max="13546" width="38.5703125" style="1" customWidth="1"/>
    <col min="13547" max="13547" width="6.5703125" style="1" customWidth="1"/>
    <col min="13548" max="13548" width="7.7109375" style="1" bestFit="1" customWidth="1"/>
    <col min="13549" max="13549" width="7.28515625" style="1" customWidth="1"/>
    <col min="13550" max="13550" width="6.5703125" style="1" bestFit="1" customWidth="1"/>
    <col min="13551" max="13551" width="7.28515625" style="1" bestFit="1" customWidth="1"/>
    <col min="13552" max="13552" width="8.140625" style="1" customWidth="1"/>
    <col min="13553" max="13553" width="7.140625" style="1" customWidth="1"/>
    <col min="13554" max="13554" width="7.7109375" style="1" bestFit="1" customWidth="1"/>
    <col min="13555" max="13555" width="7.28515625" style="1" customWidth="1"/>
    <col min="13556" max="13556" width="7" style="1" customWidth="1"/>
    <col min="13557" max="13557" width="7.5703125" style="1" customWidth="1"/>
    <col min="13558" max="13558" width="7.140625" style="1" customWidth="1"/>
    <col min="13559" max="13559" width="7" style="1" customWidth="1"/>
    <col min="13560" max="13560" width="7.5703125" style="1" customWidth="1"/>
    <col min="13561" max="13561" width="7.140625" style="1" customWidth="1"/>
    <col min="13562" max="13578" width="8.7109375" style="1" customWidth="1"/>
    <col min="13579" max="13579" width="36.85546875" style="1" customWidth="1"/>
    <col min="13580" max="13586" width="14.28515625" style="1" customWidth="1"/>
    <col min="13587" max="13801" width="9.140625" style="1"/>
    <col min="13802" max="13802" width="38.5703125" style="1" customWidth="1"/>
    <col min="13803" max="13803" width="6.5703125" style="1" customWidth="1"/>
    <col min="13804" max="13804" width="7.7109375" style="1" bestFit="1" customWidth="1"/>
    <col min="13805" max="13805" width="7.28515625" style="1" customWidth="1"/>
    <col min="13806" max="13806" width="6.5703125" style="1" bestFit="1" customWidth="1"/>
    <col min="13807" max="13807" width="7.28515625" style="1" bestFit="1" customWidth="1"/>
    <col min="13808" max="13808" width="8.140625" style="1" customWidth="1"/>
    <col min="13809" max="13809" width="7.140625" style="1" customWidth="1"/>
    <col min="13810" max="13810" width="7.7109375" style="1" bestFit="1" customWidth="1"/>
    <col min="13811" max="13811" width="7.28515625" style="1" customWidth="1"/>
    <col min="13812" max="13812" width="7" style="1" customWidth="1"/>
    <col min="13813" max="13813" width="7.5703125" style="1" customWidth="1"/>
    <col min="13814" max="13814" width="7.140625" style="1" customWidth="1"/>
    <col min="13815" max="13815" width="7" style="1" customWidth="1"/>
    <col min="13816" max="13816" width="7.5703125" style="1" customWidth="1"/>
    <col min="13817" max="13817" width="7.140625" style="1" customWidth="1"/>
    <col min="13818" max="13834" width="8.7109375" style="1" customWidth="1"/>
    <col min="13835" max="13835" width="36.85546875" style="1" customWidth="1"/>
    <col min="13836" max="13842" width="14.28515625" style="1" customWidth="1"/>
    <col min="13843" max="14057" width="9.140625" style="1"/>
    <col min="14058" max="14058" width="38.5703125" style="1" customWidth="1"/>
    <col min="14059" max="14059" width="6.5703125" style="1" customWidth="1"/>
    <col min="14060" max="14060" width="7.7109375" style="1" bestFit="1" customWidth="1"/>
    <col min="14061" max="14061" width="7.28515625" style="1" customWidth="1"/>
    <col min="14062" max="14062" width="6.5703125" style="1" bestFit="1" customWidth="1"/>
    <col min="14063" max="14063" width="7.28515625" style="1" bestFit="1" customWidth="1"/>
    <col min="14064" max="14064" width="8.140625" style="1" customWidth="1"/>
    <col min="14065" max="14065" width="7.140625" style="1" customWidth="1"/>
    <col min="14066" max="14066" width="7.7109375" style="1" bestFit="1" customWidth="1"/>
    <col min="14067" max="14067" width="7.28515625" style="1" customWidth="1"/>
    <col min="14068" max="14068" width="7" style="1" customWidth="1"/>
    <col min="14069" max="14069" width="7.5703125" style="1" customWidth="1"/>
    <col min="14070" max="14070" width="7.140625" style="1" customWidth="1"/>
    <col min="14071" max="14071" width="7" style="1" customWidth="1"/>
    <col min="14072" max="14072" width="7.5703125" style="1" customWidth="1"/>
    <col min="14073" max="14073" width="7.140625" style="1" customWidth="1"/>
    <col min="14074" max="14090" width="8.7109375" style="1" customWidth="1"/>
    <col min="14091" max="14091" width="36.85546875" style="1" customWidth="1"/>
    <col min="14092" max="14098" width="14.28515625" style="1" customWidth="1"/>
    <col min="14099" max="14313" width="9.140625" style="1"/>
    <col min="14314" max="14314" width="38.5703125" style="1" customWidth="1"/>
    <col min="14315" max="14315" width="6.5703125" style="1" customWidth="1"/>
    <col min="14316" max="14316" width="7.7109375" style="1" bestFit="1" customWidth="1"/>
    <col min="14317" max="14317" width="7.28515625" style="1" customWidth="1"/>
    <col min="14318" max="14318" width="6.5703125" style="1" bestFit="1" customWidth="1"/>
    <col min="14319" max="14319" width="7.28515625" style="1" bestFit="1" customWidth="1"/>
    <col min="14320" max="14320" width="8.140625" style="1" customWidth="1"/>
    <col min="14321" max="14321" width="7.140625" style="1" customWidth="1"/>
    <col min="14322" max="14322" width="7.7109375" style="1" bestFit="1" customWidth="1"/>
    <col min="14323" max="14323" width="7.28515625" style="1" customWidth="1"/>
    <col min="14324" max="14324" width="7" style="1" customWidth="1"/>
    <col min="14325" max="14325" width="7.5703125" style="1" customWidth="1"/>
    <col min="14326" max="14326" width="7.140625" style="1" customWidth="1"/>
    <col min="14327" max="14327" width="7" style="1" customWidth="1"/>
    <col min="14328" max="14328" width="7.5703125" style="1" customWidth="1"/>
    <col min="14329" max="14329" width="7.140625" style="1" customWidth="1"/>
    <col min="14330" max="14346" width="8.7109375" style="1" customWidth="1"/>
    <col min="14347" max="14347" width="36.85546875" style="1" customWidth="1"/>
    <col min="14348" max="14354" width="14.28515625" style="1" customWidth="1"/>
    <col min="14355" max="14569" width="9.140625" style="1"/>
    <col min="14570" max="14570" width="38.5703125" style="1" customWidth="1"/>
    <col min="14571" max="14571" width="6.5703125" style="1" customWidth="1"/>
    <col min="14572" max="14572" width="7.7109375" style="1" bestFit="1" customWidth="1"/>
    <col min="14573" max="14573" width="7.28515625" style="1" customWidth="1"/>
    <col min="14574" max="14574" width="6.5703125" style="1" bestFit="1" customWidth="1"/>
    <col min="14575" max="14575" width="7.28515625" style="1" bestFit="1" customWidth="1"/>
    <col min="14576" max="14576" width="8.140625" style="1" customWidth="1"/>
    <col min="14577" max="14577" width="7.140625" style="1" customWidth="1"/>
    <col min="14578" max="14578" width="7.7109375" style="1" bestFit="1" customWidth="1"/>
    <col min="14579" max="14579" width="7.28515625" style="1" customWidth="1"/>
    <col min="14580" max="14580" width="7" style="1" customWidth="1"/>
    <col min="14581" max="14581" width="7.5703125" style="1" customWidth="1"/>
    <col min="14582" max="14582" width="7.140625" style="1" customWidth="1"/>
    <col min="14583" max="14583" width="7" style="1" customWidth="1"/>
    <col min="14584" max="14584" width="7.5703125" style="1" customWidth="1"/>
    <col min="14585" max="14585" width="7.140625" style="1" customWidth="1"/>
    <col min="14586" max="14602" width="8.7109375" style="1" customWidth="1"/>
    <col min="14603" max="14603" width="36.85546875" style="1" customWidth="1"/>
    <col min="14604" max="14610" width="14.28515625" style="1" customWidth="1"/>
    <col min="14611" max="14825" width="9.140625" style="1"/>
    <col min="14826" max="14826" width="38.5703125" style="1" customWidth="1"/>
    <col min="14827" max="14827" width="6.5703125" style="1" customWidth="1"/>
    <col min="14828" max="14828" width="7.7109375" style="1" bestFit="1" customWidth="1"/>
    <col min="14829" max="14829" width="7.28515625" style="1" customWidth="1"/>
    <col min="14830" max="14830" width="6.5703125" style="1" bestFit="1" customWidth="1"/>
    <col min="14831" max="14831" width="7.28515625" style="1" bestFit="1" customWidth="1"/>
    <col min="14832" max="14832" width="8.140625" style="1" customWidth="1"/>
    <col min="14833" max="14833" width="7.140625" style="1" customWidth="1"/>
    <col min="14834" max="14834" width="7.7109375" style="1" bestFit="1" customWidth="1"/>
    <col min="14835" max="14835" width="7.28515625" style="1" customWidth="1"/>
    <col min="14836" max="14836" width="7" style="1" customWidth="1"/>
    <col min="14837" max="14837" width="7.5703125" style="1" customWidth="1"/>
    <col min="14838" max="14838" width="7.140625" style="1" customWidth="1"/>
    <col min="14839" max="14839" width="7" style="1" customWidth="1"/>
    <col min="14840" max="14840" width="7.5703125" style="1" customWidth="1"/>
    <col min="14841" max="14841" width="7.140625" style="1" customWidth="1"/>
    <col min="14842" max="14858" width="8.7109375" style="1" customWidth="1"/>
    <col min="14859" max="14859" width="36.85546875" style="1" customWidth="1"/>
    <col min="14860" max="14866" width="14.28515625" style="1" customWidth="1"/>
    <col min="14867" max="15081" width="9.140625" style="1"/>
    <col min="15082" max="15082" width="38.5703125" style="1" customWidth="1"/>
    <col min="15083" max="15083" width="6.5703125" style="1" customWidth="1"/>
    <col min="15084" max="15084" width="7.7109375" style="1" bestFit="1" customWidth="1"/>
    <col min="15085" max="15085" width="7.28515625" style="1" customWidth="1"/>
    <col min="15086" max="15086" width="6.5703125" style="1" bestFit="1" customWidth="1"/>
    <col min="15087" max="15087" width="7.28515625" style="1" bestFit="1" customWidth="1"/>
    <col min="15088" max="15088" width="8.140625" style="1" customWidth="1"/>
    <col min="15089" max="15089" width="7.140625" style="1" customWidth="1"/>
    <col min="15090" max="15090" width="7.7109375" style="1" bestFit="1" customWidth="1"/>
    <col min="15091" max="15091" width="7.28515625" style="1" customWidth="1"/>
    <col min="15092" max="15092" width="7" style="1" customWidth="1"/>
    <col min="15093" max="15093" width="7.5703125" style="1" customWidth="1"/>
    <col min="15094" max="15094" width="7.140625" style="1" customWidth="1"/>
    <col min="15095" max="15095" width="7" style="1" customWidth="1"/>
    <col min="15096" max="15096" width="7.5703125" style="1" customWidth="1"/>
    <col min="15097" max="15097" width="7.140625" style="1" customWidth="1"/>
    <col min="15098" max="15114" width="8.7109375" style="1" customWidth="1"/>
    <col min="15115" max="15115" width="36.85546875" style="1" customWidth="1"/>
    <col min="15116" max="15122" width="14.28515625" style="1" customWidth="1"/>
    <col min="15123" max="15337" width="9.140625" style="1"/>
    <col min="15338" max="15338" width="38.5703125" style="1" customWidth="1"/>
    <col min="15339" max="15339" width="6.5703125" style="1" customWidth="1"/>
    <col min="15340" max="15340" width="7.7109375" style="1" bestFit="1" customWidth="1"/>
    <col min="15341" max="15341" width="7.28515625" style="1" customWidth="1"/>
    <col min="15342" max="15342" width="6.5703125" style="1" bestFit="1" customWidth="1"/>
    <col min="15343" max="15343" width="7.28515625" style="1" bestFit="1" customWidth="1"/>
    <col min="15344" max="15344" width="8.140625" style="1" customWidth="1"/>
    <col min="15345" max="15345" width="7.140625" style="1" customWidth="1"/>
    <col min="15346" max="15346" width="7.7109375" style="1" bestFit="1" customWidth="1"/>
    <col min="15347" max="15347" width="7.28515625" style="1" customWidth="1"/>
    <col min="15348" max="15348" width="7" style="1" customWidth="1"/>
    <col min="15349" max="15349" width="7.5703125" style="1" customWidth="1"/>
    <col min="15350" max="15350" width="7.140625" style="1" customWidth="1"/>
    <col min="15351" max="15351" width="7" style="1" customWidth="1"/>
    <col min="15352" max="15352" width="7.5703125" style="1" customWidth="1"/>
    <col min="15353" max="15353" width="7.140625" style="1" customWidth="1"/>
    <col min="15354" max="15370" width="8.7109375" style="1" customWidth="1"/>
    <col min="15371" max="15371" width="36.85546875" style="1" customWidth="1"/>
    <col min="15372" max="15378" width="14.28515625" style="1" customWidth="1"/>
    <col min="15379" max="15593" width="9.140625" style="1"/>
    <col min="15594" max="15594" width="38.5703125" style="1" customWidth="1"/>
    <col min="15595" max="15595" width="6.5703125" style="1" customWidth="1"/>
    <col min="15596" max="15596" width="7.7109375" style="1" bestFit="1" customWidth="1"/>
    <col min="15597" max="15597" width="7.28515625" style="1" customWidth="1"/>
    <col min="15598" max="15598" width="6.5703125" style="1" bestFit="1" customWidth="1"/>
    <col min="15599" max="15599" width="7.28515625" style="1" bestFit="1" customWidth="1"/>
    <col min="15600" max="15600" width="8.140625" style="1" customWidth="1"/>
    <col min="15601" max="15601" width="7.140625" style="1" customWidth="1"/>
    <col min="15602" max="15602" width="7.7109375" style="1" bestFit="1" customWidth="1"/>
    <col min="15603" max="15603" width="7.28515625" style="1" customWidth="1"/>
    <col min="15604" max="15604" width="7" style="1" customWidth="1"/>
    <col min="15605" max="15605" width="7.5703125" style="1" customWidth="1"/>
    <col min="15606" max="15606" width="7.140625" style="1" customWidth="1"/>
    <col min="15607" max="15607" width="7" style="1" customWidth="1"/>
    <col min="15608" max="15608" width="7.5703125" style="1" customWidth="1"/>
    <col min="15609" max="15609" width="7.140625" style="1" customWidth="1"/>
    <col min="15610" max="15626" width="8.7109375" style="1" customWidth="1"/>
    <col min="15627" max="15627" width="36.85546875" style="1" customWidth="1"/>
    <col min="15628" max="15634" width="14.28515625" style="1" customWidth="1"/>
    <col min="15635" max="15849" width="9.140625" style="1"/>
    <col min="15850" max="15850" width="38.5703125" style="1" customWidth="1"/>
    <col min="15851" max="15851" width="6.5703125" style="1" customWidth="1"/>
    <col min="15852" max="15852" width="7.7109375" style="1" bestFit="1" customWidth="1"/>
    <col min="15853" max="15853" width="7.28515625" style="1" customWidth="1"/>
    <col min="15854" max="15854" width="6.5703125" style="1" bestFit="1" customWidth="1"/>
    <col min="15855" max="15855" width="7.28515625" style="1" bestFit="1" customWidth="1"/>
    <col min="15856" max="15856" width="8.140625" style="1" customWidth="1"/>
    <col min="15857" max="15857" width="7.140625" style="1" customWidth="1"/>
    <col min="15858" max="15858" width="7.7109375" style="1" bestFit="1" customWidth="1"/>
    <col min="15859" max="15859" width="7.28515625" style="1" customWidth="1"/>
    <col min="15860" max="15860" width="7" style="1" customWidth="1"/>
    <col min="15861" max="15861" width="7.5703125" style="1" customWidth="1"/>
    <col min="15862" max="15862" width="7.140625" style="1" customWidth="1"/>
    <col min="15863" max="15863" width="7" style="1" customWidth="1"/>
    <col min="15864" max="15864" width="7.5703125" style="1" customWidth="1"/>
    <col min="15865" max="15865" width="7.140625" style="1" customWidth="1"/>
    <col min="15866" max="15882" width="8.7109375" style="1" customWidth="1"/>
    <col min="15883" max="15883" width="36.85546875" style="1" customWidth="1"/>
    <col min="15884" max="15890" width="14.28515625" style="1" customWidth="1"/>
    <col min="15891" max="16105" width="9.140625" style="1"/>
    <col min="16106" max="16106" width="38.5703125" style="1" customWidth="1"/>
    <col min="16107" max="16107" width="6.5703125" style="1" customWidth="1"/>
    <col min="16108" max="16108" width="7.7109375" style="1" bestFit="1" customWidth="1"/>
    <col min="16109" max="16109" width="7.28515625" style="1" customWidth="1"/>
    <col min="16110" max="16110" width="6.5703125" style="1" bestFit="1" customWidth="1"/>
    <col min="16111" max="16111" width="7.28515625" style="1" bestFit="1" customWidth="1"/>
    <col min="16112" max="16112" width="8.140625" style="1" customWidth="1"/>
    <col min="16113" max="16113" width="7.140625" style="1" customWidth="1"/>
    <col min="16114" max="16114" width="7.7109375" style="1" bestFit="1" customWidth="1"/>
    <col min="16115" max="16115" width="7.28515625" style="1" customWidth="1"/>
    <col min="16116" max="16116" width="7" style="1" customWidth="1"/>
    <col min="16117" max="16117" width="7.5703125" style="1" customWidth="1"/>
    <col min="16118" max="16118" width="7.140625" style="1" customWidth="1"/>
    <col min="16119" max="16119" width="7" style="1" customWidth="1"/>
    <col min="16120" max="16120" width="7.5703125" style="1" customWidth="1"/>
    <col min="16121" max="16121" width="7.140625" style="1" customWidth="1"/>
    <col min="16122" max="16138" width="8.7109375" style="1" customWidth="1"/>
    <col min="16139" max="16139" width="36.85546875" style="1" customWidth="1"/>
    <col min="16140" max="16146" width="14.28515625" style="1" customWidth="1"/>
    <col min="16147" max="16384" width="9.140625" style="1"/>
  </cols>
  <sheetData>
    <row r="1" spans="1:22" ht="20.25" customHeight="1" x14ac:dyDescent="0.2">
      <c r="U1" s="1141" t="s">
        <v>943</v>
      </c>
      <c r="V1" s="1142"/>
    </row>
    <row r="2" spans="1:22" ht="41.25" customHeight="1" x14ac:dyDescent="0.2">
      <c r="A2" s="1165" t="s">
        <v>1279</v>
      </c>
      <c r="B2" s="1165"/>
      <c r="C2" s="1165"/>
      <c r="D2" s="1165"/>
      <c r="E2" s="1165"/>
      <c r="F2" s="1165"/>
      <c r="G2" s="1165"/>
      <c r="H2" s="1165"/>
      <c r="I2" s="1165"/>
      <c r="J2" s="1165"/>
      <c r="K2" s="1165"/>
      <c r="L2" s="1165"/>
      <c r="M2" s="1165"/>
      <c r="N2" s="1165"/>
      <c r="O2" s="1165"/>
      <c r="P2" s="1165"/>
      <c r="Q2" s="1165"/>
      <c r="R2" s="1165"/>
      <c r="S2" s="1165"/>
      <c r="T2" s="1165"/>
      <c r="U2" s="1165"/>
      <c r="V2" s="1165"/>
    </row>
    <row r="3" spans="1:22" s="144" customFormat="1" ht="29.25" customHeight="1" x14ac:dyDescent="0.25">
      <c r="A3" s="139" t="s">
        <v>704</v>
      </c>
      <c r="B3" s="140"/>
      <c r="C3" s="1089"/>
      <c r="D3" s="1089"/>
      <c r="E3" s="1089"/>
      <c r="F3" s="1089"/>
      <c r="G3" s="1089"/>
      <c r="H3" s="1089"/>
      <c r="I3" s="1089"/>
      <c r="J3" s="1089"/>
      <c r="K3" s="1089"/>
      <c r="L3" s="439"/>
      <c r="V3" s="441"/>
    </row>
    <row r="4" spans="1:22" ht="14.25" customHeight="1" x14ac:dyDescent="0.2">
      <c r="B4" s="164"/>
      <c r="C4" s="14"/>
      <c r="D4" s="14"/>
      <c r="E4" s="14"/>
      <c r="F4" s="14"/>
      <c r="G4" s="14"/>
      <c r="N4" s="438"/>
      <c r="O4" s="438"/>
      <c r="P4" s="438"/>
      <c r="Q4" s="438"/>
      <c r="R4" s="438"/>
      <c r="S4" s="438"/>
      <c r="T4" s="438"/>
      <c r="U4" s="438"/>
    </row>
    <row r="5" spans="1:22" ht="31.5" customHeight="1" x14ac:dyDescent="0.2">
      <c r="A5" s="1166" t="s">
        <v>713</v>
      </c>
      <c r="B5" s="1167"/>
      <c r="C5" s="1163" t="s">
        <v>936</v>
      </c>
      <c r="D5" s="1163"/>
      <c r="E5" s="1163"/>
      <c r="F5" s="1163"/>
      <c r="G5" s="1163"/>
      <c r="H5" s="1163"/>
      <c r="I5" s="1163"/>
      <c r="J5" s="1163"/>
      <c r="K5" s="1164"/>
      <c r="L5" s="445"/>
      <c r="M5" s="1147" t="s">
        <v>937</v>
      </c>
      <c r="N5" s="1148"/>
      <c r="O5" s="1148"/>
      <c r="P5" s="1148"/>
      <c r="Q5" s="1148"/>
      <c r="R5" s="1148"/>
      <c r="S5" s="1148"/>
      <c r="T5" s="1148"/>
      <c r="U5" s="1149"/>
      <c r="V5" s="1130" t="s">
        <v>938</v>
      </c>
    </row>
    <row r="6" spans="1:22" s="20" customFormat="1" ht="20.100000000000001" customHeight="1" x14ac:dyDescent="0.25">
      <c r="A6" s="1168"/>
      <c r="B6" s="1169"/>
      <c r="C6" s="1160" t="s">
        <v>1280</v>
      </c>
      <c r="D6" s="1160"/>
      <c r="E6" s="1160"/>
      <c r="F6" s="1160"/>
      <c r="G6" s="1160"/>
      <c r="H6" s="1160"/>
      <c r="I6" s="1160"/>
      <c r="J6" s="1160"/>
      <c r="K6" s="1161"/>
      <c r="L6" s="446"/>
      <c r="M6" s="1172" t="s">
        <v>1280</v>
      </c>
      <c r="N6" s="1173"/>
      <c r="O6" s="1173"/>
      <c r="P6" s="1173"/>
      <c r="Q6" s="1173"/>
      <c r="R6" s="1173"/>
      <c r="S6" s="1173"/>
      <c r="T6" s="1173"/>
      <c r="U6" s="1174"/>
      <c r="V6" s="1130"/>
    </row>
    <row r="7" spans="1:22" s="20" customFormat="1" ht="30.75" customHeight="1" x14ac:dyDescent="0.25">
      <c r="A7" s="1168"/>
      <c r="B7" s="1169"/>
      <c r="C7" s="1145" t="s">
        <v>926</v>
      </c>
      <c r="D7" s="1145" t="s">
        <v>132</v>
      </c>
      <c r="E7" s="1145"/>
      <c r="F7" s="1145"/>
      <c r="G7" s="1146"/>
      <c r="H7" s="1162" t="s">
        <v>927</v>
      </c>
      <c r="I7" s="1145"/>
      <c r="J7" s="1146"/>
      <c r="K7" s="1158" t="s">
        <v>114</v>
      </c>
      <c r="L7" s="446"/>
      <c r="M7" s="1162" t="s">
        <v>926</v>
      </c>
      <c r="N7" s="1145" t="s">
        <v>132</v>
      </c>
      <c r="O7" s="1145"/>
      <c r="P7" s="1145"/>
      <c r="Q7" s="1146"/>
      <c r="R7" s="1162" t="s">
        <v>927</v>
      </c>
      <c r="S7" s="1145"/>
      <c r="T7" s="1146"/>
      <c r="U7" s="1158" t="s">
        <v>114</v>
      </c>
      <c r="V7" s="1130"/>
    </row>
    <row r="8" spans="1:22" s="20" customFormat="1" ht="30" customHeight="1" x14ac:dyDescent="0.25">
      <c r="A8" s="1170"/>
      <c r="B8" s="1171"/>
      <c r="C8" s="440" t="s">
        <v>928</v>
      </c>
      <c r="D8" s="419" t="s">
        <v>929</v>
      </c>
      <c r="E8" s="419" t="s">
        <v>930</v>
      </c>
      <c r="F8" s="419" t="s">
        <v>931</v>
      </c>
      <c r="G8" s="21" t="s">
        <v>114</v>
      </c>
      <c r="H8" s="420" t="s">
        <v>932</v>
      </c>
      <c r="I8" s="420" t="s">
        <v>112</v>
      </c>
      <c r="J8" s="21" t="s">
        <v>114</v>
      </c>
      <c r="K8" s="1159"/>
      <c r="L8" s="446"/>
      <c r="M8" s="419" t="s">
        <v>928</v>
      </c>
      <c r="N8" s="419" t="s">
        <v>929</v>
      </c>
      <c r="O8" s="419" t="s">
        <v>930</v>
      </c>
      <c r="P8" s="419" t="s">
        <v>931</v>
      </c>
      <c r="Q8" s="21" t="s">
        <v>114</v>
      </c>
      <c r="R8" s="420" t="s">
        <v>932</v>
      </c>
      <c r="S8" s="420" t="s">
        <v>112</v>
      </c>
      <c r="T8" s="21" t="s">
        <v>114</v>
      </c>
      <c r="U8" s="1159"/>
      <c r="V8" s="1130"/>
    </row>
    <row r="9" spans="1:22" ht="15" customHeight="1" x14ac:dyDescent="0.2">
      <c r="A9" s="1150" t="s">
        <v>118</v>
      </c>
      <c r="B9" s="1151"/>
      <c r="C9" s="1086"/>
      <c r="D9" s="1086"/>
      <c r="E9" s="1086"/>
      <c r="F9" s="1086"/>
      <c r="G9" s="1086"/>
      <c r="H9" s="1086"/>
      <c r="I9" s="1086"/>
      <c r="J9" s="1086"/>
      <c r="K9" s="1087"/>
      <c r="L9" s="446"/>
      <c r="M9" s="1152"/>
      <c r="N9" s="1153"/>
      <c r="O9" s="1153"/>
      <c r="P9" s="1153"/>
      <c r="Q9" s="1153"/>
      <c r="R9" s="1153"/>
      <c r="S9" s="1153"/>
      <c r="T9" s="1153"/>
      <c r="U9" s="1154"/>
      <c r="V9" s="442"/>
    </row>
    <row r="10" spans="1:22" ht="18.95" customHeight="1" x14ac:dyDescent="0.2">
      <c r="A10" s="198">
        <v>1</v>
      </c>
      <c r="B10" s="200"/>
      <c r="C10" s="22"/>
      <c r="D10" s="22"/>
      <c r="E10" s="22"/>
      <c r="F10" s="428"/>
      <c r="G10" s="427">
        <f>C10+E10+F10+D10</f>
        <v>0</v>
      </c>
      <c r="H10" s="431"/>
      <c r="I10" s="428"/>
      <c r="J10" s="427">
        <f>H10+I10</f>
        <v>0</v>
      </c>
      <c r="K10" s="427">
        <f>G10+J10</f>
        <v>0</v>
      </c>
      <c r="L10" s="446"/>
      <c r="M10" s="211"/>
      <c r="N10" s="22"/>
      <c r="O10" s="22"/>
      <c r="P10" s="428"/>
      <c r="Q10" s="427">
        <f>M10+O10+P10+N10</f>
        <v>0</v>
      </c>
      <c r="R10" s="431"/>
      <c r="S10" s="428"/>
      <c r="T10" s="427">
        <f>R10+S10</f>
        <v>0</v>
      </c>
      <c r="U10" s="427">
        <f>Q10+T10</f>
        <v>0</v>
      </c>
      <c r="V10" s="443">
        <f>U10+K10</f>
        <v>0</v>
      </c>
    </row>
    <row r="11" spans="1:22" ht="18.95" customHeight="1" x14ac:dyDescent="0.2">
      <c r="A11" s="199">
        <v>2</v>
      </c>
      <c r="B11" s="201"/>
      <c r="C11" s="196"/>
      <c r="D11" s="196"/>
      <c r="E11" s="196"/>
      <c r="F11" s="429"/>
      <c r="G11" s="427">
        <f t="shared" ref="G11:G15" si="0">C11+E11+F11+D11</f>
        <v>0</v>
      </c>
      <c r="H11" s="432"/>
      <c r="I11" s="429"/>
      <c r="J11" s="427">
        <f>H11+I11</f>
        <v>0</v>
      </c>
      <c r="K11" s="427">
        <f t="shared" ref="K11:K15" si="1">G11+J11</f>
        <v>0</v>
      </c>
      <c r="L11" s="446"/>
      <c r="M11" s="214"/>
      <c r="N11" s="196"/>
      <c r="O11" s="196"/>
      <c r="P11" s="429"/>
      <c r="Q11" s="427">
        <f t="shared" ref="Q11:Q15" si="2">M11+O11+P11+N11</f>
        <v>0</v>
      </c>
      <c r="R11" s="432"/>
      <c r="S11" s="429"/>
      <c r="T11" s="427">
        <f>R11+S11</f>
        <v>0</v>
      </c>
      <c r="U11" s="427">
        <f t="shared" ref="U11:U15" si="3">Q11+T11</f>
        <v>0</v>
      </c>
      <c r="V11" s="443">
        <f t="shared" ref="V11:V74" si="4">U11+K11</f>
        <v>0</v>
      </c>
    </row>
    <row r="12" spans="1:22" ht="18.95" customHeight="1" x14ac:dyDescent="0.2">
      <c r="A12" s="199">
        <v>3</v>
      </c>
      <c r="B12" s="201"/>
      <c r="C12" s="196"/>
      <c r="D12" s="196"/>
      <c r="E12" s="196"/>
      <c r="F12" s="429"/>
      <c r="G12" s="427">
        <f t="shared" si="0"/>
        <v>0</v>
      </c>
      <c r="H12" s="432"/>
      <c r="I12" s="429"/>
      <c r="J12" s="427">
        <f t="shared" ref="J12:J15" si="5">H12+I12</f>
        <v>0</v>
      </c>
      <c r="K12" s="427">
        <f t="shared" si="1"/>
        <v>0</v>
      </c>
      <c r="L12" s="446"/>
      <c r="M12" s="214"/>
      <c r="N12" s="196"/>
      <c r="O12" s="196"/>
      <c r="P12" s="429"/>
      <c r="Q12" s="427">
        <f t="shared" si="2"/>
        <v>0</v>
      </c>
      <c r="R12" s="432"/>
      <c r="S12" s="429"/>
      <c r="T12" s="427">
        <f t="shared" ref="T12:T15" si="6">R12+S12</f>
        <v>0</v>
      </c>
      <c r="U12" s="427">
        <f t="shared" si="3"/>
        <v>0</v>
      </c>
      <c r="V12" s="443">
        <f t="shared" si="4"/>
        <v>0</v>
      </c>
    </row>
    <row r="13" spans="1:22" ht="18.95" customHeight="1" x14ac:dyDescent="0.2">
      <c r="A13" s="199">
        <v>4</v>
      </c>
      <c r="B13" s="201"/>
      <c r="C13" s="196"/>
      <c r="D13" s="196"/>
      <c r="E13" s="196"/>
      <c r="F13" s="429"/>
      <c r="G13" s="427">
        <f t="shared" si="0"/>
        <v>0</v>
      </c>
      <c r="H13" s="432"/>
      <c r="I13" s="429"/>
      <c r="J13" s="427">
        <f t="shared" si="5"/>
        <v>0</v>
      </c>
      <c r="K13" s="427">
        <f t="shared" si="1"/>
        <v>0</v>
      </c>
      <c r="L13" s="446"/>
      <c r="M13" s="214"/>
      <c r="N13" s="196"/>
      <c r="O13" s="196"/>
      <c r="P13" s="429"/>
      <c r="Q13" s="427">
        <f t="shared" si="2"/>
        <v>0</v>
      </c>
      <c r="R13" s="432"/>
      <c r="S13" s="429"/>
      <c r="T13" s="427">
        <f t="shared" si="6"/>
        <v>0</v>
      </c>
      <c r="U13" s="427">
        <f t="shared" si="3"/>
        <v>0</v>
      </c>
      <c r="V13" s="443">
        <f t="shared" si="4"/>
        <v>0</v>
      </c>
    </row>
    <row r="14" spans="1:22" ht="18.95" customHeight="1" x14ac:dyDescent="0.2">
      <c r="A14" s="199">
        <v>5</v>
      </c>
      <c r="B14" s="201"/>
      <c r="C14" s="196"/>
      <c r="D14" s="196"/>
      <c r="E14" s="196"/>
      <c r="F14" s="429"/>
      <c r="G14" s="427">
        <f t="shared" si="0"/>
        <v>0</v>
      </c>
      <c r="H14" s="432"/>
      <c r="I14" s="429"/>
      <c r="J14" s="427">
        <f t="shared" si="5"/>
        <v>0</v>
      </c>
      <c r="K14" s="427">
        <f t="shared" si="1"/>
        <v>0</v>
      </c>
      <c r="L14" s="446"/>
      <c r="M14" s="214"/>
      <c r="N14" s="196"/>
      <c r="O14" s="196"/>
      <c r="P14" s="429"/>
      <c r="Q14" s="427">
        <f t="shared" si="2"/>
        <v>0</v>
      </c>
      <c r="R14" s="432"/>
      <c r="S14" s="429"/>
      <c r="T14" s="427">
        <f t="shared" si="6"/>
        <v>0</v>
      </c>
      <c r="U14" s="427">
        <f t="shared" si="3"/>
        <v>0</v>
      </c>
      <c r="V14" s="443">
        <f t="shared" si="4"/>
        <v>0</v>
      </c>
    </row>
    <row r="15" spans="1:22" ht="18.95" customHeight="1" x14ac:dyDescent="0.2">
      <c r="A15" s="423">
        <v>6</v>
      </c>
      <c r="B15" s="424"/>
      <c r="C15" s="290"/>
      <c r="D15" s="290"/>
      <c r="E15" s="290"/>
      <c r="F15" s="430"/>
      <c r="G15" s="427">
        <f t="shared" si="0"/>
        <v>0</v>
      </c>
      <c r="H15" s="433"/>
      <c r="I15" s="430"/>
      <c r="J15" s="427">
        <f t="shared" si="5"/>
        <v>0</v>
      </c>
      <c r="K15" s="427">
        <f t="shared" si="1"/>
        <v>0</v>
      </c>
      <c r="L15" s="446"/>
      <c r="M15" s="289"/>
      <c r="N15" s="290"/>
      <c r="O15" s="290"/>
      <c r="P15" s="430"/>
      <c r="Q15" s="427">
        <f t="shared" si="2"/>
        <v>0</v>
      </c>
      <c r="R15" s="433"/>
      <c r="S15" s="430"/>
      <c r="T15" s="427">
        <f t="shared" si="6"/>
        <v>0</v>
      </c>
      <c r="U15" s="427">
        <f t="shared" si="3"/>
        <v>0</v>
      </c>
      <c r="V15" s="443">
        <f t="shared" si="4"/>
        <v>0</v>
      </c>
    </row>
    <row r="16" spans="1:22" ht="20.100000000000001" customHeight="1" x14ac:dyDescent="0.2">
      <c r="A16" s="1143" t="s">
        <v>726</v>
      </c>
      <c r="B16" s="1144"/>
      <c r="C16" s="422">
        <f>SUM(C10:C14)</f>
        <v>0</v>
      </c>
      <c r="D16" s="422">
        <f t="shared" ref="D16:K16" si="7">SUM(D10:D14)</f>
        <v>0</v>
      </c>
      <c r="E16" s="422">
        <f t="shared" si="7"/>
        <v>0</v>
      </c>
      <c r="F16" s="422">
        <f t="shared" si="7"/>
        <v>0</v>
      </c>
      <c r="G16" s="422">
        <f t="shared" si="7"/>
        <v>0</v>
      </c>
      <c r="H16" s="422">
        <f t="shared" si="7"/>
        <v>0</v>
      </c>
      <c r="I16" s="422">
        <f t="shared" si="7"/>
        <v>0</v>
      </c>
      <c r="J16" s="422">
        <f t="shared" si="7"/>
        <v>0</v>
      </c>
      <c r="K16" s="422">
        <f t="shared" si="7"/>
        <v>0</v>
      </c>
      <c r="L16" s="446"/>
      <c r="M16" s="422">
        <f>SUM(M10:M14)</f>
        <v>0</v>
      </c>
      <c r="N16" s="422">
        <f t="shared" ref="N16:U16" si="8">SUM(N10:N14)</f>
        <v>0</v>
      </c>
      <c r="O16" s="422">
        <f t="shared" si="8"/>
        <v>0</v>
      </c>
      <c r="P16" s="422">
        <f t="shared" si="8"/>
        <v>0</v>
      </c>
      <c r="Q16" s="422">
        <f t="shared" si="8"/>
        <v>0</v>
      </c>
      <c r="R16" s="422">
        <f t="shared" si="8"/>
        <v>0</v>
      </c>
      <c r="S16" s="422">
        <f t="shared" si="8"/>
        <v>0</v>
      </c>
      <c r="T16" s="422">
        <f t="shared" si="8"/>
        <v>0</v>
      </c>
      <c r="U16" s="422">
        <f t="shared" si="8"/>
        <v>0</v>
      </c>
      <c r="V16" s="443">
        <f t="shared" si="4"/>
        <v>0</v>
      </c>
    </row>
    <row r="17" spans="1:22" ht="15" customHeight="1" x14ac:dyDescent="0.2">
      <c r="A17" s="1085" t="s">
        <v>123</v>
      </c>
      <c r="B17" s="1086"/>
      <c r="C17" s="1086"/>
      <c r="D17" s="1086"/>
      <c r="E17" s="1086"/>
      <c r="F17" s="1086"/>
      <c r="G17" s="1086"/>
      <c r="H17" s="1086"/>
      <c r="I17" s="1086"/>
      <c r="J17" s="1086"/>
      <c r="K17" s="1087"/>
      <c r="L17" s="446"/>
      <c r="M17" s="1155"/>
      <c r="N17" s="1156"/>
      <c r="O17" s="1156"/>
      <c r="P17" s="1156"/>
      <c r="Q17" s="1156"/>
      <c r="R17" s="1156"/>
      <c r="S17" s="1156"/>
      <c r="T17" s="1156"/>
      <c r="U17" s="1157"/>
      <c r="V17" s="442"/>
    </row>
    <row r="18" spans="1:22" ht="18.95" customHeight="1" x14ac:dyDescent="0.2">
      <c r="A18" s="198">
        <v>1</v>
      </c>
      <c r="B18" s="200"/>
      <c r="C18" s="22"/>
      <c r="D18" s="22"/>
      <c r="E18" s="22"/>
      <c r="F18" s="428"/>
      <c r="G18" s="427">
        <f>C18+E18+F18+D18</f>
        <v>0</v>
      </c>
      <c r="H18" s="431"/>
      <c r="I18" s="428"/>
      <c r="J18" s="427">
        <f>H18+I18</f>
        <v>0</v>
      </c>
      <c r="K18" s="427">
        <f>G18+J18</f>
        <v>0</v>
      </c>
      <c r="L18" s="446"/>
      <c r="M18" s="211"/>
      <c r="N18" s="22"/>
      <c r="O18" s="22"/>
      <c r="P18" s="428"/>
      <c r="Q18" s="427">
        <f>M18+O18+P18+N18</f>
        <v>0</v>
      </c>
      <c r="R18" s="431"/>
      <c r="S18" s="428"/>
      <c r="T18" s="427">
        <f>R18+S18</f>
        <v>0</v>
      </c>
      <c r="U18" s="427">
        <f>Q18+T18</f>
        <v>0</v>
      </c>
      <c r="V18" s="443">
        <f t="shared" si="4"/>
        <v>0</v>
      </c>
    </row>
    <row r="19" spans="1:22" ht="18.95" customHeight="1" x14ac:dyDescent="0.2">
      <c r="A19" s="199">
        <v>2</v>
      </c>
      <c r="B19" s="201"/>
      <c r="C19" s="196"/>
      <c r="D19" s="196"/>
      <c r="E19" s="196"/>
      <c r="F19" s="429"/>
      <c r="G19" s="427">
        <f t="shared" ref="G19:G23" si="9">C19+E19+F19+D19</f>
        <v>0</v>
      </c>
      <c r="H19" s="432"/>
      <c r="I19" s="429"/>
      <c r="J19" s="427">
        <f>H19+I19</f>
        <v>0</v>
      </c>
      <c r="K19" s="427">
        <f t="shared" ref="K19:K23" si="10">G19+J19</f>
        <v>0</v>
      </c>
      <c r="L19" s="446"/>
      <c r="M19" s="214"/>
      <c r="N19" s="196"/>
      <c r="O19" s="196"/>
      <c r="P19" s="429"/>
      <c r="Q19" s="427">
        <f t="shared" ref="Q19:Q23" si="11">M19+O19+P19+N19</f>
        <v>0</v>
      </c>
      <c r="R19" s="432"/>
      <c r="S19" s="429"/>
      <c r="T19" s="427">
        <f>R19+S19</f>
        <v>0</v>
      </c>
      <c r="U19" s="427">
        <f t="shared" ref="U19:U23" si="12">Q19+T19</f>
        <v>0</v>
      </c>
      <c r="V19" s="443">
        <f t="shared" si="4"/>
        <v>0</v>
      </c>
    </row>
    <row r="20" spans="1:22" ht="18.95" customHeight="1" x14ac:dyDescent="0.2">
      <c r="A20" s="199">
        <v>3</v>
      </c>
      <c r="B20" s="201"/>
      <c r="C20" s="196"/>
      <c r="D20" s="196"/>
      <c r="E20" s="196"/>
      <c r="F20" s="429"/>
      <c r="G20" s="427">
        <f t="shared" si="9"/>
        <v>0</v>
      </c>
      <c r="H20" s="432"/>
      <c r="I20" s="429"/>
      <c r="J20" s="427">
        <f t="shared" ref="J20:J23" si="13">H20+I20</f>
        <v>0</v>
      </c>
      <c r="K20" s="427">
        <f t="shared" si="10"/>
        <v>0</v>
      </c>
      <c r="L20" s="446"/>
      <c r="M20" s="214"/>
      <c r="N20" s="196"/>
      <c r="O20" s="196"/>
      <c r="P20" s="429"/>
      <c r="Q20" s="427">
        <f t="shared" si="11"/>
        <v>0</v>
      </c>
      <c r="R20" s="432"/>
      <c r="S20" s="429"/>
      <c r="T20" s="427">
        <f t="shared" ref="T20:T23" si="14">R20+S20</f>
        <v>0</v>
      </c>
      <c r="U20" s="427">
        <f t="shared" si="12"/>
        <v>0</v>
      </c>
      <c r="V20" s="443">
        <f t="shared" si="4"/>
        <v>0</v>
      </c>
    </row>
    <row r="21" spans="1:22" ht="18.95" customHeight="1" x14ac:dyDescent="0.2">
      <c r="A21" s="199">
        <v>4</v>
      </c>
      <c r="B21" s="201"/>
      <c r="C21" s="196"/>
      <c r="D21" s="196"/>
      <c r="E21" s="196"/>
      <c r="F21" s="429"/>
      <c r="G21" s="427">
        <f t="shared" si="9"/>
        <v>0</v>
      </c>
      <c r="H21" s="432"/>
      <c r="I21" s="429"/>
      <c r="J21" s="427">
        <f t="shared" si="13"/>
        <v>0</v>
      </c>
      <c r="K21" s="427">
        <f t="shared" si="10"/>
        <v>0</v>
      </c>
      <c r="L21" s="446"/>
      <c r="M21" s="214"/>
      <c r="N21" s="196"/>
      <c r="O21" s="196"/>
      <c r="P21" s="429"/>
      <c r="Q21" s="427">
        <f t="shared" si="11"/>
        <v>0</v>
      </c>
      <c r="R21" s="432"/>
      <c r="S21" s="429"/>
      <c r="T21" s="427">
        <f t="shared" si="14"/>
        <v>0</v>
      </c>
      <c r="U21" s="427">
        <f t="shared" si="12"/>
        <v>0</v>
      </c>
      <c r="V21" s="443">
        <f t="shared" si="4"/>
        <v>0</v>
      </c>
    </row>
    <row r="22" spans="1:22" ht="18.95" customHeight="1" x14ac:dyDescent="0.2">
      <c r="A22" s="199">
        <v>5</v>
      </c>
      <c r="B22" s="201"/>
      <c r="C22" s="196"/>
      <c r="D22" s="196"/>
      <c r="E22" s="196"/>
      <c r="F22" s="429"/>
      <c r="G22" s="427">
        <f t="shared" si="9"/>
        <v>0</v>
      </c>
      <c r="H22" s="432"/>
      <c r="I22" s="429"/>
      <c r="J22" s="427">
        <f t="shared" si="13"/>
        <v>0</v>
      </c>
      <c r="K22" s="427">
        <f t="shared" si="10"/>
        <v>0</v>
      </c>
      <c r="L22" s="446"/>
      <c r="M22" s="214"/>
      <c r="N22" s="196"/>
      <c r="O22" s="196"/>
      <c r="P22" s="429"/>
      <c r="Q22" s="427">
        <f t="shared" si="11"/>
        <v>0</v>
      </c>
      <c r="R22" s="432"/>
      <c r="S22" s="429"/>
      <c r="T22" s="427">
        <f t="shared" si="14"/>
        <v>0</v>
      </c>
      <c r="U22" s="427">
        <f t="shared" si="12"/>
        <v>0</v>
      </c>
      <c r="V22" s="443">
        <f t="shared" si="4"/>
        <v>0</v>
      </c>
    </row>
    <row r="23" spans="1:22" ht="18.95" customHeight="1" x14ac:dyDescent="0.2">
      <c r="A23" s="423">
        <v>6</v>
      </c>
      <c r="B23" s="424"/>
      <c r="C23" s="290"/>
      <c r="D23" s="290"/>
      <c r="E23" s="290"/>
      <c r="F23" s="430"/>
      <c r="G23" s="427">
        <f t="shared" si="9"/>
        <v>0</v>
      </c>
      <c r="H23" s="433"/>
      <c r="I23" s="430"/>
      <c r="J23" s="427">
        <f t="shared" si="13"/>
        <v>0</v>
      </c>
      <c r="K23" s="427">
        <f t="shared" si="10"/>
        <v>0</v>
      </c>
      <c r="L23" s="446"/>
      <c r="M23" s="289"/>
      <c r="N23" s="290"/>
      <c r="O23" s="290"/>
      <c r="P23" s="430"/>
      <c r="Q23" s="427">
        <f t="shared" si="11"/>
        <v>0</v>
      </c>
      <c r="R23" s="433"/>
      <c r="S23" s="430"/>
      <c r="T23" s="427">
        <f t="shared" si="14"/>
        <v>0</v>
      </c>
      <c r="U23" s="427">
        <f t="shared" si="12"/>
        <v>0</v>
      </c>
      <c r="V23" s="443">
        <f t="shared" si="4"/>
        <v>0</v>
      </c>
    </row>
    <row r="24" spans="1:22" ht="20.100000000000001" customHeight="1" x14ac:dyDescent="0.2">
      <c r="A24" s="1143" t="s">
        <v>726</v>
      </c>
      <c r="B24" s="1144"/>
      <c r="C24" s="422">
        <f>SUM(C18:C22)</f>
        <v>0</v>
      </c>
      <c r="D24" s="422">
        <f t="shared" ref="D24:K24" si="15">SUM(D18:D22)</f>
        <v>0</v>
      </c>
      <c r="E24" s="422">
        <f t="shared" si="15"/>
        <v>0</v>
      </c>
      <c r="F24" s="422">
        <f t="shared" si="15"/>
        <v>0</v>
      </c>
      <c r="G24" s="422">
        <f t="shared" si="15"/>
        <v>0</v>
      </c>
      <c r="H24" s="422">
        <f t="shared" si="15"/>
        <v>0</v>
      </c>
      <c r="I24" s="422">
        <f t="shared" si="15"/>
        <v>0</v>
      </c>
      <c r="J24" s="422">
        <f t="shared" si="15"/>
        <v>0</v>
      </c>
      <c r="K24" s="422">
        <f t="shared" si="15"/>
        <v>0</v>
      </c>
      <c r="L24" s="446"/>
      <c r="M24" s="422">
        <f>SUM(M18:M22)</f>
        <v>0</v>
      </c>
      <c r="N24" s="422">
        <f t="shared" ref="N24:U24" si="16">SUM(N18:N22)</f>
        <v>0</v>
      </c>
      <c r="O24" s="422">
        <f t="shared" si="16"/>
        <v>0</v>
      </c>
      <c r="P24" s="422">
        <f t="shared" si="16"/>
        <v>0</v>
      </c>
      <c r="Q24" s="422">
        <f t="shared" si="16"/>
        <v>0</v>
      </c>
      <c r="R24" s="422">
        <f t="shared" si="16"/>
        <v>0</v>
      </c>
      <c r="S24" s="422">
        <f t="shared" si="16"/>
        <v>0</v>
      </c>
      <c r="T24" s="422">
        <f t="shared" si="16"/>
        <v>0</v>
      </c>
      <c r="U24" s="422">
        <f t="shared" si="16"/>
        <v>0</v>
      </c>
      <c r="V24" s="443">
        <f t="shared" si="4"/>
        <v>0</v>
      </c>
    </row>
    <row r="25" spans="1:22" ht="15" customHeight="1" x14ac:dyDescent="0.2">
      <c r="A25" s="1085" t="s">
        <v>129</v>
      </c>
      <c r="B25" s="1087"/>
      <c r="C25" s="23"/>
      <c r="D25" s="23"/>
      <c r="E25" s="23"/>
      <c r="F25" s="23"/>
      <c r="G25" s="24"/>
      <c r="H25" s="23"/>
      <c r="I25" s="23"/>
      <c r="J25" s="24"/>
      <c r="K25" s="23"/>
      <c r="L25" s="446"/>
      <c r="M25" s="23"/>
      <c r="N25" s="23"/>
      <c r="O25" s="23"/>
      <c r="P25" s="23"/>
      <c r="Q25" s="24"/>
      <c r="R25" s="23"/>
      <c r="S25" s="23"/>
      <c r="T25" s="24"/>
      <c r="U25" s="23"/>
      <c r="V25" s="442"/>
    </row>
    <row r="26" spans="1:22" ht="18.95" customHeight="1" x14ac:dyDescent="0.2">
      <c r="A26" s="198">
        <v>1</v>
      </c>
      <c r="B26" s="200"/>
      <c r="C26" s="22"/>
      <c r="D26" s="22"/>
      <c r="E26" s="22"/>
      <c r="F26" s="428"/>
      <c r="G26" s="427">
        <f>C26+E26+F26+D26</f>
        <v>0</v>
      </c>
      <c r="H26" s="431"/>
      <c r="I26" s="428"/>
      <c r="J26" s="427">
        <f>H26+I26</f>
        <v>0</v>
      </c>
      <c r="K26" s="427">
        <f>G26+J26</f>
        <v>0</v>
      </c>
      <c r="L26" s="446"/>
      <c r="M26" s="211"/>
      <c r="N26" s="22"/>
      <c r="O26" s="22"/>
      <c r="P26" s="428"/>
      <c r="Q26" s="427">
        <f>M26+O26+P26+N26</f>
        <v>0</v>
      </c>
      <c r="R26" s="431"/>
      <c r="S26" s="428"/>
      <c r="T26" s="427">
        <f>R26+S26</f>
        <v>0</v>
      </c>
      <c r="U26" s="427">
        <f>Q26+T26</f>
        <v>0</v>
      </c>
      <c r="V26" s="443">
        <f t="shared" si="4"/>
        <v>0</v>
      </c>
    </row>
    <row r="27" spans="1:22" ht="18.95" customHeight="1" x14ac:dyDescent="0.2">
      <c r="A27" s="199">
        <v>2</v>
      </c>
      <c r="B27" s="201"/>
      <c r="C27" s="196"/>
      <c r="D27" s="196"/>
      <c r="E27" s="196"/>
      <c r="F27" s="429"/>
      <c r="G27" s="427">
        <f t="shared" ref="G27:G31" si="17">C27+E27+F27+D27</f>
        <v>0</v>
      </c>
      <c r="H27" s="432"/>
      <c r="I27" s="429"/>
      <c r="J27" s="427">
        <f>H27+I27</f>
        <v>0</v>
      </c>
      <c r="K27" s="427">
        <f t="shared" ref="K27:K31" si="18">G27+J27</f>
        <v>0</v>
      </c>
      <c r="L27" s="446"/>
      <c r="M27" s="214"/>
      <c r="N27" s="196"/>
      <c r="O27" s="196"/>
      <c r="P27" s="429"/>
      <c r="Q27" s="427">
        <f t="shared" ref="Q27:Q31" si="19">M27+O27+P27+N27</f>
        <v>0</v>
      </c>
      <c r="R27" s="432"/>
      <c r="S27" s="429"/>
      <c r="T27" s="427">
        <f>R27+S27</f>
        <v>0</v>
      </c>
      <c r="U27" s="427">
        <f t="shared" ref="U27:U31" si="20">Q27+T27</f>
        <v>0</v>
      </c>
      <c r="V27" s="443">
        <f t="shared" si="4"/>
        <v>0</v>
      </c>
    </row>
    <row r="28" spans="1:22" ht="18.95" customHeight="1" x14ac:dyDescent="0.2">
      <c r="A28" s="199">
        <v>3</v>
      </c>
      <c r="B28" s="201"/>
      <c r="C28" s="196"/>
      <c r="D28" s="196"/>
      <c r="E28" s="196"/>
      <c r="F28" s="429"/>
      <c r="G28" s="427">
        <f t="shared" si="17"/>
        <v>0</v>
      </c>
      <c r="H28" s="432"/>
      <c r="I28" s="429"/>
      <c r="J28" s="427">
        <f t="shared" ref="J28:J31" si="21">H28+I28</f>
        <v>0</v>
      </c>
      <c r="K28" s="427">
        <f t="shared" si="18"/>
        <v>0</v>
      </c>
      <c r="L28" s="446"/>
      <c r="M28" s="214"/>
      <c r="N28" s="196"/>
      <c r="O28" s="196"/>
      <c r="P28" s="429"/>
      <c r="Q28" s="427">
        <f t="shared" si="19"/>
        <v>0</v>
      </c>
      <c r="R28" s="432"/>
      <c r="S28" s="429"/>
      <c r="T28" s="427">
        <f t="shared" ref="T28:T31" si="22">R28+S28</f>
        <v>0</v>
      </c>
      <c r="U28" s="427">
        <f t="shared" si="20"/>
        <v>0</v>
      </c>
      <c r="V28" s="443">
        <f t="shared" si="4"/>
        <v>0</v>
      </c>
    </row>
    <row r="29" spans="1:22" ht="18.95" customHeight="1" x14ac:dyDescent="0.2">
      <c r="A29" s="199">
        <v>4</v>
      </c>
      <c r="B29" s="201"/>
      <c r="C29" s="196"/>
      <c r="D29" s="196"/>
      <c r="E29" s="196"/>
      <c r="F29" s="429"/>
      <c r="G29" s="427">
        <f t="shared" si="17"/>
        <v>0</v>
      </c>
      <c r="H29" s="432"/>
      <c r="I29" s="429"/>
      <c r="J29" s="427">
        <f t="shared" si="21"/>
        <v>0</v>
      </c>
      <c r="K29" s="427">
        <f t="shared" si="18"/>
        <v>0</v>
      </c>
      <c r="L29" s="446"/>
      <c r="M29" s="214"/>
      <c r="N29" s="196"/>
      <c r="O29" s="196"/>
      <c r="P29" s="429"/>
      <c r="Q29" s="427">
        <f t="shared" si="19"/>
        <v>0</v>
      </c>
      <c r="R29" s="432"/>
      <c r="S29" s="429"/>
      <c r="T29" s="427">
        <f t="shared" si="22"/>
        <v>0</v>
      </c>
      <c r="U29" s="427">
        <f t="shared" si="20"/>
        <v>0</v>
      </c>
      <c r="V29" s="443">
        <f t="shared" si="4"/>
        <v>0</v>
      </c>
    </row>
    <row r="30" spans="1:22" ht="18.95" customHeight="1" x14ac:dyDescent="0.2">
      <c r="A30" s="199">
        <v>5</v>
      </c>
      <c r="B30" s="201"/>
      <c r="C30" s="196"/>
      <c r="D30" s="196"/>
      <c r="E30" s="196"/>
      <c r="F30" s="429"/>
      <c r="G30" s="427">
        <f t="shared" si="17"/>
        <v>0</v>
      </c>
      <c r="H30" s="432"/>
      <c r="I30" s="429"/>
      <c r="J30" s="427">
        <f t="shared" si="21"/>
        <v>0</v>
      </c>
      <c r="K30" s="427">
        <f t="shared" si="18"/>
        <v>0</v>
      </c>
      <c r="L30" s="446"/>
      <c r="M30" s="214"/>
      <c r="N30" s="196"/>
      <c r="O30" s="196"/>
      <c r="P30" s="429"/>
      <c r="Q30" s="427">
        <f t="shared" si="19"/>
        <v>0</v>
      </c>
      <c r="R30" s="432"/>
      <c r="S30" s="429"/>
      <c r="T30" s="427">
        <f t="shared" si="22"/>
        <v>0</v>
      </c>
      <c r="U30" s="427">
        <f t="shared" si="20"/>
        <v>0</v>
      </c>
      <c r="V30" s="443">
        <f t="shared" si="4"/>
        <v>0</v>
      </c>
    </row>
    <row r="31" spans="1:22" ht="18.95" customHeight="1" x14ac:dyDescent="0.2">
      <c r="A31" s="423">
        <v>6</v>
      </c>
      <c r="B31" s="424"/>
      <c r="C31" s="290"/>
      <c r="D31" s="290"/>
      <c r="E31" s="290"/>
      <c r="F31" s="430"/>
      <c r="G31" s="427">
        <f t="shared" si="17"/>
        <v>0</v>
      </c>
      <c r="H31" s="433"/>
      <c r="I31" s="430"/>
      <c r="J31" s="427">
        <f t="shared" si="21"/>
        <v>0</v>
      </c>
      <c r="K31" s="427">
        <f t="shared" si="18"/>
        <v>0</v>
      </c>
      <c r="L31" s="446"/>
      <c r="M31" s="289"/>
      <c r="N31" s="290"/>
      <c r="O31" s="290"/>
      <c r="P31" s="430"/>
      <c r="Q31" s="427">
        <f t="shared" si="19"/>
        <v>0</v>
      </c>
      <c r="R31" s="433"/>
      <c r="S31" s="430"/>
      <c r="T31" s="427">
        <f t="shared" si="22"/>
        <v>0</v>
      </c>
      <c r="U31" s="427">
        <f t="shared" si="20"/>
        <v>0</v>
      </c>
      <c r="V31" s="443">
        <f t="shared" si="4"/>
        <v>0</v>
      </c>
    </row>
    <row r="32" spans="1:22" ht="20.100000000000001" customHeight="1" x14ac:dyDescent="0.2">
      <c r="A32" s="1143" t="s">
        <v>726</v>
      </c>
      <c r="B32" s="1144"/>
      <c r="C32" s="422">
        <f>SUM(C26:C30)</f>
        <v>0</v>
      </c>
      <c r="D32" s="422">
        <f t="shared" ref="D32:K32" si="23">SUM(D26:D30)</f>
        <v>0</v>
      </c>
      <c r="E32" s="422">
        <f t="shared" si="23"/>
        <v>0</v>
      </c>
      <c r="F32" s="422">
        <f t="shared" si="23"/>
        <v>0</v>
      </c>
      <c r="G32" s="422">
        <f t="shared" si="23"/>
        <v>0</v>
      </c>
      <c r="H32" s="422">
        <f t="shared" si="23"/>
        <v>0</v>
      </c>
      <c r="I32" s="422">
        <f t="shared" si="23"/>
        <v>0</v>
      </c>
      <c r="J32" s="422">
        <f t="shared" si="23"/>
        <v>0</v>
      </c>
      <c r="K32" s="422">
        <f t="shared" si="23"/>
        <v>0</v>
      </c>
      <c r="L32" s="446"/>
      <c r="M32" s="422">
        <f>SUM(M26:M30)</f>
        <v>0</v>
      </c>
      <c r="N32" s="422">
        <f t="shared" ref="N32:U32" si="24">SUM(N26:N30)</f>
        <v>0</v>
      </c>
      <c r="O32" s="422">
        <f t="shared" si="24"/>
        <v>0</v>
      </c>
      <c r="P32" s="422">
        <f t="shared" si="24"/>
        <v>0</v>
      </c>
      <c r="Q32" s="422">
        <f t="shared" si="24"/>
        <v>0</v>
      </c>
      <c r="R32" s="422">
        <f t="shared" si="24"/>
        <v>0</v>
      </c>
      <c r="S32" s="422">
        <f t="shared" si="24"/>
        <v>0</v>
      </c>
      <c r="T32" s="422">
        <f t="shared" si="24"/>
        <v>0</v>
      </c>
      <c r="U32" s="422">
        <f t="shared" si="24"/>
        <v>0</v>
      </c>
      <c r="V32" s="443">
        <f t="shared" si="4"/>
        <v>0</v>
      </c>
    </row>
    <row r="33" spans="1:22" ht="15" customHeight="1" x14ac:dyDescent="0.2">
      <c r="A33" s="1085" t="s">
        <v>714</v>
      </c>
      <c r="B33" s="1087"/>
      <c r="C33" s="23"/>
      <c r="D33" s="23"/>
      <c r="E33" s="23"/>
      <c r="F33" s="23"/>
      <c r="G33" s="24"/>
      <c r="H33" s="23"/>
      <c r="I33" s="23"/>
      <c r="J33" s="24"/>
      <c r="K33" s="23"/>
      <c r="L33" s="446"/>
      <c r="M33" s="23"/>
      <c r="N33" s="23"/>
      <c r="O33" s="23"/>
      <c r="P33" s="23"/>
      <c r="Q33" s="24"/>
      <c r="R33" s="23"/>
      <c r="S33" s="23"/>
      <c r="T33" s="24"/>
      <c r="U33" s="23"/>
      <c r="V33" s="442"/>
    </row>
    <row r="34" spans="1:22" ht="18.95" customHeight="1" x14ac:dyDescent="0.2">
      <c r="A34" s="198">
        <v>1</v>
      </c>
      <c r="B34" s="200"/>
      <c r="C34" s="22"/>
      <c r="D34" s="22"/>
      <c r="E34" s="22"/>
      <c r="F34" s="428"/>
      <c r="G34" s="427">
        <f>C34+E34+F34+D34</f>
        <v>0</v>
      </c>
      <c r="H34" s="431"/>
      <c r="I34" s="428"/>
      <c r="J34" s="427">
        <f>H34+I34</f>
        <v>0</v>
      </c>
      <c r="K34" s="427">
        <f>G34+J34</f>
        <v>0</v>
      </c>
      <c r="L34" s="446"/>
      <c r="M34" s="211"/>
      <c r="N34" s="22"/>
      <c r="O34" s="22"/>
      <c r="P34" s="428"/>
      <c r="Q34" s="427">
        <f>M34+O34+P34+N34</f>
        <v>0</v>
      </c>
      <c r="R34" s="431"/>
      <c r="S34" s="428"/>
      <c r="T34" s="427">
        <f>R34+S34</f>
        <v>0</v>
      </c>
      <c r="U34" s="427">
        <f>Q34+T34</f>
        <v>0</v>
      </c>
      <c r="V34" s="443">
        <f t="shared" si="4"/>
        <v>0</v>
      </c>
    </row>
    <row r="35" spans="1:22" ht="18.95" customHeight="1" x14ac:dyDescent="0.2">
      <c r="A35" s="199">
        <v>2</v>
      </c>
      <c r="B35" s="201"/>
      <c r="C35" s="196"/>
      <c r="D35" s="196"/>
      <c r="E35" s="196"/>
      <c r="F35" s="429"/>
      <c r="G35" s="427">
        <f t="shared" ref="G35:G39" si="25">C35+E35+F35+D35</f>
        <v>0</v>
      </c>
      <c r="H35" s="432"/>
      <c r="I35" s="429"/>
      <c r="J35" s="427">
        <f>H35+I35</f>
        <v>0</v>
      </c>
      <c r="K35" s="427">
        <f t="shared" ref="K35:K39" si="26">G35+J35</f>
        <v>0</v>
      </c>
      <c r="L35" s="446"/>
      <c r="M35" s="214"/>
      <c r="N35" s="196"/>
      <c r="O35" s="196"/>
      <c r="P35" s="429"/>
      <c r="Q35" s="427">
        <f t="shared" ref="Q35:Q39" si="27">M35+O35+P35+N35</f>
        <v>0</v>
      </c>
      <c r="R35" s="432"/>
      <c r="S35" s="429"/>
      <c r="T35" s="427">
        <f>R35+S35</f>
        <v>0</v>
      </c>
      <c r="U35" s="427">
        <f t="shared" ref="U35:U39" si="28">Q35+T35</f>
        <v>0</v>
      </c>
      <c r="V35" s="443">
        <f t="shared" si="4"/>
        <v>0</v>
      </c>
    </row>
    <row r="36" spans="1:22" ht="18.95" customHeight="1" x14ac:dyDescent="0.2">
      <c r="A36" s="199">
        <v>3</v>
      </c>
      <c r="B36" s="201"/>
      <c r="C36" s="196"/>
      <c r="D36" s="196"/>
      <c r="E36" s="196"/>
      <c r="F36" s="429"/>
      <c r="G36" s="427">
        <f t="shared" si="25"/>
        <v>0</v>
      </c>
      <c r="H36" s="432"/>
      <c r="I36" s="429"/>
      <c r="J36" s="427">
        <f t="shared" ref="J36:J39" si="29">H36+I36</f>
        <v>0</v>
      </c>
      <c r="K36" s="427">
        <f t="shared" si="26"/>
        <v>0</v>
      </c>
      <c r="L36" s="446"/>
      <c r="M36" s="214"/>
      <c r="N36" s="196"/>
      <c r="O36" s="196"/>
      <c r="P36" s="429"/>
      <c r="Q36" s="427">
        <f t="shared" si="27"/>
        <v>0</v>
      </c>
      <c r="R36" s="432"/>
      <c r="S36" s="429"/>
      <c r="T36" s="427">
        <f t="shared" ref="T36:T39" si="30">R36+S36</f>
        <v>0</v>
      </c>
      <c r="U36" s="427">
        <f t="shared" si="28"/>
        <v>0</v>
      </c>
      <c r="V36" s="443">
        <f t="shared" si="4"/>
        <v>0</v>
      </c>
    </row>
    <row r="37" spans="1:22" ht="18.95" customHeight="1" x14ac:dyDescent="0.2">
      <c r="A37" s="199">
        <v>4</v>
      </c>
      <c r="B37" s="201"/>
      <c r="C37" s="196"/>
      <c r="D37" s="196"/>
      <c r="E37" s="196"/>
      <c r="F37" s="429"/>
      <c r="G37" s="427">
        <f t="shared" si="25"/>
        <v>0</v>
      </c>
      <c r="H37" s="432"/>
      <c r="I37" s="429"/>
      <c r="J37" s="427">
        <f t="shared" si="29"/>
        <v>0</v>
      </c>
      <c r="K37" s="427">
        <f t="shared" si="26"/>
        <v>0</v>
      </c>
      <c r="L37" s="446"/>
      <c r="M37" s="214"/>
      <c r="N37" s="196"/>
      <c r="O37" s="196"/>
      <c r="P37" s="429"/>
      <c r="Q37" s="427">
        <f t="shared" si="27"/>
        <v>0</v>
      </c>
      <c r="R37" s="432"/>
      <c r="S37" s="429"/>
      <c r="T37" s="427">
        <f t="shared" si="30"/>
        <v>0</v>
      </c>
      <c r="U37" s="427">
        <f t="shared" si="28"/>
        <v>0</v>
      </c>
      <c r="V37" s="443">
        <f t="shared" si="4"/>
        <v>0</v>
      </c>
    </row>
    <row r="38" spans="1:22" ht="18.95" customHeight="1" x14ac:dyDescent="0.2">
      <c r="A38" s="199">
        <v>5</v>
      </c>
      <c r="B38" s="201"/>
      <c r="C38" s="196"/>
      <c r="D38" s="196"/>
      <c r="E38" s="196"/>
      <c r="F38" s="429"/>
      <c r="G38" s="427">
        <f t="shared" si="25"/>
        <v>0</v>
      </c>
      <c r="H38" s="432"/>
      <c r="I38" s="429"/>
      <c r="J38" s="427">
        <f t="shared" si="29"/>
        <v>0</v>
      </c>
      <c r="K38" s="427">
        <f t="shared" si="26"/>
        <v>0</v>
      </c>
      <c r="L38" s="446"/>
      <c r="M38" s="214"/>
      <c r="N38" s="196"/>
      <c r="O38" s="196"/>
      <c r="P38" s="429"/>
      <c r="Q38" s="427">
        <f t="shared" si="27"/>
        <v>0</v>
      </c>
      <c r="R38" s="432"/>
      <c r="S38" s="429"/>
      <c r="T38" s="427">
        <f t="shared" si="30"/>
        <v>0</v>
      </c>
      <c r="U38" s="427">
        <f t="shared" si="28"/>
        <v>0</v>
      </c>
      <c r="V38" s="443">
        <f t="shared" si="4"/>
        <v>0</v>
      </c>
    </row>
    <row r="39" spans="1:22" ht="18.95" customHeight="1" x14ac:dyDescent="0.2">
      <c r="A39" s="423">
        <v>6</v>
      </c>
      <c r="B39" s="424"/>
      <c r="C39" s="290"/>
      <c r="D39" s="290"/>
      <c r="E39" s="290"/>
      <c r="F39" s="430"/>
      <c r="G39" s="427">
        <f t="shared" si="25"/>
        <v>0</v>
      </c>
      <c r="H39" s="433"/>
      <c r="I39" s="430"/>
      <c r="J39" s="427">
        <f t="shared" si="29"/>
        <v>0</v>
      </c>
      <c r="K39" s="427">
        <f t="shared" si="26"/>
        <v>0</v>
      </c>
      <c r="L39" s="446"/>
      <c r="M39" s="289"/>
      <c r="N39" s="290"/>
      <c r="O39" s="290"/>
      <c r="P39" s="430"/>
      <c r="Q39" s="427">
        <f t="shared" si="27"/>
        <v>0</v>
      </c>
      <c r="R39" s="433"/>
      <c r="S39" s="430"/>
      <c r="T39" s="427">
        <f t="shared" si="30"/>
        <v>0</v>
      </c>
      <c r="U39" s="427">
        <f t="shared" si="28"/>
        <v>0</v>
      </c>
      <c r="V39" s="443">
        <f t="shared" si="4"/>
        <v>0</v>
      </c>
    </row>
    <row r="40" spans="1:22" ht="20.100000000000001" customHeight="1" x14ac:dyDescent="0.2">
      <c r="A40" s="1143" t="s">
        <v>726</v>
      </c>
      <c r="B40" s="1144"/>
      <c r="C40" s="422">
        <f>SUM(C34:C38)</f>
        <v>0</v>
      </c>
      <c r="D40" s="422">
        <f t="shared" ref="D40:K40" si="31">SUM(D34:D38)</f>
        <v>0</v>
      </c>
      <c r="E40" s="422">
        <f t="shared" si="31"/>
        <v>0</v>
      </c>
      <c r="F40" s="422">
        <f t="shared" si="31"/>
        <v>0</v>
      </c>
      <c r="G40" s="422">
        <f t="shared" si="31"/>
        <v>0</v>
      </c>
      <c r="H40" s="422">
        <f t="shared" si="31"/>
        <v>0</v>
      </c>
      <c r="I40" s="422">
        <f t="shared" si="31"/>
        <v>0</v>
      </c>
      <c r="J40" s="422">
        <f t="shared" si="31"/>
        <v>0</v>
      </c>
      <c r="K40" s="422">
        <f t="shared" si="31"/>
        <v>0</v>
      </c>
      <c r="L40" s="446"/>
      <c r="M40" s="422">
        <f>SUM(M34:M38)</f>
        <v>0</v>
      </c>
      <c r="N40" s="422">
        <f t="shared" ref="N40:U40" si="32">SUM(N34:N38)</f>
        <v>0</v>
      </c>
      <c r="O40" s="422">
        <f t="shared" si="32"/>
        <v>0</v>
      </c>
      <c r="P40" s="422">
        <f t="shared" si="32"/>
        <v>0</v>
      </c>
      <c r="Q40" s="422">
        <f t="shared" si="32"/>
        <v>0</v>
      </c>
      <c r="R40" s="422">
        <f t="shared" si="32"/>
        <v>0</v>
      </c>
      <c r="S40" s="422">
        <f t="shared" si="32"/>
        <v>0</v>
      </c>
      <c r="T40" s="422">
        <f t="shared" si="32"/>
        <v>0</v>
      </c>
      <c r="U40" s="422">
        <f t="shared" si="32"/>
        <v>0</v>
      </c>
      <c r="V40" s="443">
        <f t="shared" si="4"/>
        <v>0</v>
      </c>
    </row>
    <row r="41" spans="1:22" ht="15" customHeight="1" x14ac:dyDescent="0.2">
      <c r="A41" s="1085" t="s">
        <v>830</v>
      </c>
      <c r="B41" s="1087"/>
      <c r="C41" s="23"/>
      <c r="D41" s="23"/>
      <c r="E41" s="23"/>
      <c r="F41" s="23"/>
      <c r="G41" s="24"/>
      <c r="H41" s="23"/>
      <c r="I41" s="23"/>
      <c r="J41" s="24"/>
      <c r="K41" s="23"/>
      <c r="L41" s="446"/>
      <c r="M41" s="23"/>
      <c r="N41" s="23"/>
      <c r="O41" s="23"/>
      <c r="P41" s="23"/>
      <c r="Q41" s="24"/>
      <c r="R41" s="23"/>
      <c r="S41" s="23"/>
      <c r="T41" s="24"/>
      <c r="U41" s="23"/>
      <c r="V41" s="442"/>
    </row>
    <row r="42" spans="1:22" ht="18.95" customHeight="1" x14ac:dyDescent="0.2">
      <c r="A42" s="198">
        <v>1</v>
      </c>
      <c r="B42" s="200"/>
      <c r="C42" s="22"/>
      <c r="D42" s="22"/>
      <c r="E42" s="22"/>
      <c r="F42" s="428"/>
      <c r="G42" s="427">
        <f>C42+E42+F42+D42</f>
        <v>0</v>
      </c>
      <c r="H42" s="431"/>
      <c r="I42" s="428"/>
      <c r="J42" s="427">
        <f>H42+I42</f>
        <v>0</v>
      </c>
      <c r="K42" s="427">
        <f>G42+J42</f>
        <v>0</v>
      </c>
      <c r="L42" s="446"/>
      <c r="M42" s="211"/>
      <c r="N42" s="22"/>
      <c r="O42" s="22"/>
      <c r="P42" s="428"/>
      <c r="Q42" s="427">
        <f>M42+O42+P42+N42</f>
        <v>0</v>
      </c>
      <c r="R42" s="431"/>
      <c r="S42" s="428"/>
      <c r="T42" s="427">
        <f>R42+S42</f>
        <v>0</v>
      </c>
      <c r="U42" s="427">
        <f>Q42+T42</f>
        <v>0</v>
      </c>
      <c r="V42" s="443">
        <f t="shared" si="4"/>
        <v>0</v>
      </c>
    </row>
    <row r="43" spans="1:22" ht="18.95" customHeight="1" x14ac:dyDescent="0.2">
      <c r="A43" s="199">
        <v>2</v>
      </c>
      <c r="B43" s="201"/>
      <c r="C43" s="196"/>
      <c r="D43" s="196"/>
      <c r="E43" s="196"/>
      <c r="F43" s="429"/>
      <c r="G43" s="427">
        <f t="shared" ref="G43:G47" si="33">C43+E43+F43+D43</f>
        <v>0</v>
      </c>
      <c r="H43" s="432"/>
      <c r="I43" s="429"/>
      <c r="J43" s="427">
        <f>H43+I43</f>
        <v>0</v>
      </c>
      <c r="K43" s="427">
        <f t="shared" ref="K43:K47" si="34">G43+J43</f>
        <v>0</v>
      </c>
      <c r="L43" s="446"/>
      <c r="M43" s="214"/>
      <c r="N43" s="196"/>
      <c r="O43" s="196"/>
      <c r="P43" s="429"/>
      <c r="Q43" s="427">
        <f t="shared" ref="Q43:Q47" si="35">M43+O43+P43+N43</f>
        <v>0</v>
      </c>
      <c r="R43" s="432"/>
      <c r="S43" s="429"/>
      <c r="T43" s="427">
        <f>R43+S43</f>
        <v>0</v>
      </c>
      <c r="U43" s="427">
        <f t="shared" ref="U43:U47" si="36">Q43+T43</f>
        <v>0</v>
      </c>
      <c r="V43" s="443">
        <f t="shared" si="4"/>
        <v>0</v>
      </c>
    </row>
    <row r="44" spans="1:22" ht="18.95" customHeight="1" x14ac:dyDescent="0.2">
      <c r="A44" s="199">
        <v>3</v>
      </c>
      <c r="B44" s="201"/>
      <c r="C44" s="196"/>
      <c r="D44" s="196"/>
      <c r="E44" s="196"/>
      <c r="F44" s="429"/>
      <c r="G44" s="427">
        <f t="shared" si="33"/>
        <v>0</v>
      </c>
      <c r="H44" s="432"/>
      <c r="I44" s="429"/>
      <c r="J44" s="427">
        <f t="shared" ref="J44:J47" si="37">H44+I44</f>
        <v>0</v>
      </c>
      <c r="K44" s="427">
        <f t="shared" si="34"/>
        <v>0</v>
      </c>
      <c r="L44" s="446"/>
      <c r="M44" s="214"/>
      <c r="N44" s="196"/>
      <c r="O44" s="196"/>
      <c r="P44" s="429"/>
      <c r="Q44" s="427">
        <f t="shared" si="35"/>
        <v>0</v>
      </c>
      <c r="R44" s="432"/>
      <c r="S44" s="429"/>
      <c r="T44" s="427">
        <f t="shared" ref="T44:T47" si="38">R44+S44</f>
        <v>0</v>
      </c>
      <c r="U44" s="427">
        <f t="shared" si="36"/>
        <v>0</v>
      </c>
      <c r="V44" s="443">
        <f t="shared" si="4"/>
        <v>0</v>
      </c>
    </row>
    <row r="45" spans="1:22" ht="18.95" customHeight="1" x14ac:dyDescent="0.2">
      <c r="A45" s="199">
        <v>4</v>
      </c>
      <c r="B45" s="201"/>
      <c r="C45" s="525"/>
      <c r="D45" s="196"/>
      <c r="E45" s="196"/>
      <c r="F45" s="429"/>
      <c r="G45" s="427">
        <f t="shared" si="33"/>
        <v>0</v>
      </c>
      <c r="H45" s="432"/>
      <c r="I45" s="429"/>
      <c r="J45" s="427">
        <f t="shared" si="37"/>
        <v>0</v>
      </c>
      <c r="K45" s="427">
        <f t="shared" si="34"/>
        <v>0</v>
      </c>
      <c r="L45" s="446"/>
      <c r="M45" s="214"/>
      <c r="N45" s="196"/>
      <c r="O45" s="196"/>
      <c r="P45" s="429"/>
      <c r="Q45" s="427">
        <f t="shared" si="35"/>
        <v>0</v>
      </c>
      <c r="R45" s="432"/>
      <c r="S45" s="429"/>
      <c r="T45" s="427">
        <f t="shared" si="38"/>
        <v>0</v>
      </c>
      <c r="U45" s="427">
        <f t="shared" si="36"/>
        <v>0</v>
      </c>
      <c r="V45" s="443">
        <f t="shared" si="4"/>
        <v>0</v>
      </c>
    </row>
    <row r="46" spans="1:22" ht="18.95" customHeight="1" x14ac:dyDescent="0.2">
      <c r="A46" s="199">
        <v>5</v>
      </c>
      <c r="B46" s="201"/>
      <c r="C46" s="196"/>
      <c r="D46" s="196"/>
      <c r="E46" s="196"/>
      <c r="F46" s="429"/>
      <c r="G46" s="427">
        <f t="shared" si="33"/>
        <v>0</v>
      </c>
      <c r="H46" s="432"/>
      <c r="I46" s="429"/>
      <c r="J46" s="427">
        <f t="shared" si="37"/>
        <v>0</v>
      </c>
      <c r="K46" s="427">
        <f t="shared" si="34"/>
        <v>0</v>
      </c>
      <c r="L46" s="446"/>
      <c r="M46" s="214"/>
      <c r="N46" s="196"/>
      <c r="O46" s="196"/>
      <c r="P46" s="429"/>
      <c r="Q46" s="427">
        <f t="shared" si="35"/>
        <v>0</v>
      </c>
      <c r="R46" s="432"/>
      <c r="S46" s="429"/>
      <c r="T46" s="427">
        <f t="shared" si="38"/>
        <v>0</v>
      </c>
      <c r="U46" s="427">
        <f t="shared" si="36"/>
        <v>0</v>
      </c>
      <c r="V46" s="443">
        <f t="shared" si="4"/>
        <v>0</v>
      </c>
    </row>
    <row r="47" spans="1:22" ht="18.95" customHeight="1" x14ac:dyDescent="0.2">
      <c r="A47" s="423">
        <v>6</v>
      </c>
      <c r="B47" s="424"/>
      <c r="C47" s="290"/>
      <c r="D47" s="290"/>
      <c r="E47" s="290"/>
      <c r="F47" s="430"/>
      <c r="G47" s="427">
        <f t="shared" si="33"/>
        <v>0</v>
      </c>
      <c r="H47" s="433"/>
      <c r="I47" s="430"/>
      <c r="J47" s="427">
        <f t="shared" si="37"/>
        <v>0</v>
      </c>
      <c r="K47" s="427">
        <f t="shared" si="34"/>
        <v>0</v>
      </c>
      <c r="L47" s="446"/>
      <c r="M47" s="289"/>
      <c r="N47" s="290"/>
      <c r="O47" s="290"/>
      <c r="P47" s="430"/>
      <c r="Q47" s="427">
        <f t="shared" si="35"/>
        <v>0</v>
      </c>
      <c r="R47" s="433"/>
      <c r="S47" s="430"/>
      <c r="T47" s="427">
        <f t="shared" si="38"/>
        <v>0</v>
      </c>
      <c r="U47" s="427">
        <f t="shared" si="36"/>
        <v>0</v>
      </c>
      <c r="V47" s="443">
        <f t="shared" si="4"/>
        <v>0</v>
      </c>
    </row>
    <row r="48" spans="1:22" ht="20.100000000000001" customHeight="1" x14ac:dyDescent="0.2">
      <c r="A48" s="1143" t="s">
        <v>726</v>
      </c>
      <c r="B48" s="1144"/>
      <c r="C48" s="422">
        <f>SUM(C42:C46)</f>
        <v>0</v>
      </c>
      <c r="D48" s="422">
        <f t="shared" ref="D48:K48" si="39">SUM(D42:D46)</f>
        <v>0</v>
      </c>
      <c r="E48" s="422">
        <f t="shared" si="39"/>
        <v>0</v>
      </c>
      <c r="F48" s="422">
        <f t="shared" si="39"/>
        <v>0</v>
      </c>
      <c r="G48" s="422">
        <f t="shared" si="39"/>
        <v>0</v>
      </c>
      <c r="H48" s="422">
        <f t="shared" si="39"/>
        <v>0</v>
      </c>
      <c r="I48" s="422">
        <f t="shared" si="39"/>
        <v>0</v>
      </c>
      <c r="J48" s="422">
        <f t="shared" si="39"/>
        <v>0</v>
      </c>
      <c r="K48" s="422">
        <f t="shared" si="39"/>
        <v>0</v>
      </c>
      <c r="L48" s="446"/>
      <c r="M48" s="422">
        <f>SUM(M42:M46)</f>
        <v>0</v>
      </c>
      <c r="N48" s="422">
        <f t="shared" ref="N48:U48" si="40">SUM(N42:N46)</f>
        <v>0</v>
      </c>
      <c r="O48" s="422">
        <f t="shared" si="40"/>
        <v>0</v>
      </c>
      <c r="P48" s="422">
        <f t="shared" si="40"/>
        <v>0</v>
      </c>
      <c r="Q48" s="422">
        <f t="shared" si="40"/>
        <v>0</v>
      </c>
      <c r="R48" s="422">
        <f t="shared" si="40"/>
        <v>0</v>
      </c>
      <c r="S48" s="422">
        <f t="shared" si="40"/>
        <v>0</v>
      </c>
      <c r="T48" s="422">
        <f t="shared" si="40"/>
        <v>0</v>
      </c>
      <c r="U48" s="422">
        <f t="shared" si="40"/>
        <v>0</v>
      </c>
      <c r="V48" s="443">
        <f t="shared" si="4"/>
        <v>0</v>
      </c>
    </row>
    <row r="49" spans="1:22" ht="20.100000000000001" customHeight="1" x14ac:dyDescent="0.2">
      <c r="A49" s="1085" t="s">
        <v>715</v>
      </c>
      <c r="B49" s="1087"/>
      <c r="C49" s="23"/>
      <c r="D49" s="23"/>
      <c r="E49" s="23"/>
      <c r="F49" s="23"/>
      <c r="G49" s="24"/>
      <c r="H49" s="23"/>
      <c r="I49" s="23"/>
      <c r="J49" s="24"/>
      <c r="K49" s="23"/>
      <c r="L49" s="446"/>
      <c r="M49" s="23"/>
      <c r="N49" s="23"/>
      <c r="O49" s="23"/>
      <c r="P49" s="23"/>
      <c r="Q49" s="24"/>
      <c r="R49" s="23"/>
      <c r="S49" s="23"/>
      <c r="T49" s="24"/>
      <c r="U49" s="23"/>
      <c r="V49" s="442"/>
    </row>
    <row r="50" spans="1:22" ht="20.100000000000001" customHeight="1" x14ac:dyDescent="0.2">
      <c r="A50" s="198">
        <v>1</v>
      </c>
      <c r="B50" s="200"/>
      <c r="C50" s="22"/>
      <c r="D50" s="22"/>
      <c r="E50" s="22"/>
      <c r="F50" s="428"/>
      <c r="G50" s="427">
        <f>C50+E50+F50+D50</f>
        <v>0</v>
      </c>
      <c r="H50" s="431"/>
      <c r="I50" s="428"/>
      <c r="J50" s="427">
        <f>H50+I50</f>
        <v>0</v>
      </c>
      <c r="K50" s="427">
        <f>G50+J50</f>
        <v>0</v>
      </c>
      <c r="L50" s="446"/>
      <c r="M50" s="211"/>
      <c r="N50" s="22"/>
      <c r="O50" s="22"/>
      <c r="P50" s="428"/>
      <c r="Q50" s="427">
        <f>M50+O50+P50+N50</f>
        <v>0</v>
      </c>
      <c r="R50" s="431"/>
      <c r="S50" s="428"/>
      <c r="T50" s="427">
        <f>R50+S50</f>
        <v>0</v>
      </c>
      <c r="U50" s="427">
        <f>Q50+T50</f>
        <v>0</v>
      </c>
      <c r="V50" s="443">
        <f t="shared" si="4"/>
        <v>0</v>
      </c>
    </row>
    <row r="51" spans="1:22" ht="20.100000000000001" customHeight="1" x14ac:dyDescent="0.2">
      <c r="A51" s="199">
        <v>2</v>
      </c>
      <c r="B51" s="201"/>
      <c r="C51" s="196"/>
      <c r="D51" s="196"/>
      <c r="E51" s="196"/>
      <c r="F51" s="429"/>
      <c r="G51" s="427">
        <f t="shared" ref="G51:G55" si="41">C51+E51+F51+D51</f>
        <v>0</v>
      </c>
      <c r="H51" s="432"/>
      <c r="I51" s="429"/>
      <c r="J51" s="427">
        <f>H51+I51</f>
        <v>0</v>
      </c>
      <c r="K51" s="427">
        <f t="shared" ref="K51:K55" si="42">G51+J51</f>
        <v>0</v>
      </c>
      <c r="L51" s="446"/>
      <c r="M51" s="214"/>
      <c r="N51" s="196"/>
      <c r="O51" s="196"/>
      <c r="P51" s="429"/>
      <c r="Q51" s="427">
        <f t="shared" ref="Q51:Q55" si="43">M51+O51+P51+N51</f>
        <v>0</v>
      </c>
      <c r="R51" s="432"/>
      <c r="S51" s="429"/>
      <c r="T51" s="427">
        <f>R51+S51</f>
        <v>0</v>
      </c>
      <c r="U51" s="427">
        <f t="shared" ref="U51:U55" si="44">Q51+T51</f>
        <v>0</v>
      </c>
      <c r="V51" s="443">
        <f t="shared" si="4"/>
        <v>0</v>
      </c>
    </row>
    <row r="52" spans="1:22" ht="20.100000000000001" customHeight="1" x14ac:dyDescent="0.2">
      <c r="A52" s="199">
        <v>3</v>
      </c>
      <c r="B52" s="201"/>
      <c r="C52" s="196"/>
      <c r="D52" s="196"/>
      <c r="E52" s="196"/>
      <c r="F52" s="429"/>
      <c r="G52" s="427">
        <f t="shared" si="41"/>
        <v>0</v>
      </c>
      <c r="H52" s="432"/>
      <c r="I52" s="429"/>
      <c r="J52" s="427">
        <f t="shared" ref="J52:J55" si="45">H52+I52</f>
        <v>0</v>
      </c>
      <c r="K52" s="427">
        <f t="shared" si="42"/>
        <v>0</v>
      </c>
      <c r="L52" s="446"/>
      <c r="M52" s="214"/>
      <c r="N52" s="196"/>
      <c r="O52" s="196"/>
      <c r="P52" s="429"/>
      <c r="Q52" s="427">
        <f t="shared" si="43"/>
        <v>0</v>
      </c>
      <c r="R52" s="432"/>
      <c r="S52" s="429"/>
      <c r="T52" s="427">
        <f t="shared" ref="T52:T55" si="46">R52+S52</f>
        <v>0</v>
      </c>
      <c r="U52" s="427">
        <f t="shared" si="44"/>
        <v>0</v>
      </c>
      <c r="V52" s="443">
        <f t="shared" si="4"/>
        <v>0</v>
      </c>
    </row>
    <row r="53" spans="1:22" ht="20.100000000000001" customHeight="1" x14ac:dyDescent="0.2">
      <c r="A53" s="199">
        <v>4</v>
      </c>
      <c r="B53" s="201"/>
      <c r="C53" s="196"/>
      <c r="D53" s="196"/>
      <c r="E53" s="196"/>
      <c r="F53" s="429"/>
      <c r="G53" s="427">
        <f t="shared" si="41"/>
        <v>0</v>
      </c>
      <c r="H53" s="432"/>
      <c r="I53" s="429"/>
      <c r="J53" s="427">
        <f t="shared" si="45"/>
        <v>0</v>
      </c>
      <c r="K53" s="427">
        <f t="shared" si="42"/>
        <v>0</v>
      </c>
      <c r="L53" s="446"/>
      <c r="M53" s="214"/>
      <c r="N53" s="196"/>
      <c r="O53" s="196"/>
      <c r="P53" s="429"/>
      <c r="Q53" s="427">
        <f t="shared" si="43"/>
        <v>0</v>
      </c>
      <c r="R53" s="432"/>
      <c r="S53" s="429"/>
      <c r="T53" s="427">
        <f t="shared" si="46"/>
        <v>0</v>
      </c>
      <c r="U53" s="427">
        <f t="shared" si="44"/>
        <v>0</v>
      </c>
      <c r="V53" s="443">
        <f t="shared" si="4"/>
        <v>0</v>
      </c>
    </row>
    <row r="54" spans="1:22" ht="20.100000000000001" customHeight="1" x14ac:dyDescent="0.2">
      <c r="A54" s="199">
        <v>5</v>
      </c>
      <c r="B54" s="201"/>
      <c r="C54" s="196"/>
      <c r="D54" s="196"/>
      <c r="E54" s="196"/>
      <c r="F54" s="429"/>
      <c r="G54" s="427">
        <f t="shared" si="41"/>
        <v>0</v>
      </c>
      <c r="H54" s="432"/>
      <c r="I54" s="429"/>
      <c r="J54" s="427">
        <f t="shared" si="45"/>
        <v>0</v>
      </c>
      <c r="K54" s="427">
        <f t="shared" si="42"/>
        <v>0</v>
      </c>
      <c r="L54" s="446"/>
      <c r="M54" s="214"/>
      <c r="N54" s="196"/>
      <c r="O54" s="196"/>
      <c r="P54" s="429"/>
      <c r="Q54" s="427">
        <f t="shared" si="43"/>
        <v>0</v>
      </c>
      <c r="R54" s="432"/>
      <c r="S54" s="429"/>
      <c r="T54" s="427">
        <f t="shared" si="46"/>
        <v>0</v>
      </c>
      <c r="U54" s="427">
        <f t="shared" si="44"/>
        <v>0</v>
      </c>
      <c r="V54" s="443">
        <f t="shared" si="4"/>
        <v>0</v>
      </c>
    </row>
    <row r="55" spans="1:22" ht="20.100000000000001" customHeight="1" x14ac:dyDescent="0.2">
      <c r="A55" s="423">
        <v>6</v>
      </c>
      <c r="B55" s="424"/>
      <c r="C55" s="290"/>
      <c r="D55" s="290"/>
      <c r="E55" s="290"/>
      <c r="F55" s="430"/>
      <c r="G55" s="427">
        <f t="shared" si="41"/>
        <v>0</v>
      </c>
      <c r="H55" s="433"/>
      <c r="I55" s="430"/>
      <c r="J55" s="427">
        <f t="shared" si="45"/>
        <v>0</v>
      </c>
      <c r="K55" s="427">
        <f t="shared" si="42"/>
        <v>0</v>
      </c>
      <c r="L55" s="446"/>
      <c r="M55" s="289"/>
      <c r="N55" s="290"/>
      <c r="O55" s="290"/>
      <c r="P55" s="430"/>
      <c r="Q55" s="427">
        <f t="shared" si="43"/>
        <v>0</v>
      </c>
      <c r="R55" s="433"/>
      <c r="S55" s="430"/>
      <c r="T55" s="427">
        <f t="shared" si="46"/>
        <v>0</v>
      </c>
      <c r="U55" s="427">
        <f t="shared" si="44"/>
        <v>0</v>
      </c>
      <c r="V55" s="443">
        <f t="shared" si="4"/>
        <v>0</v>
      </c>
    </row>
    <row r="56" spans="1:22" ht="20.100000000000001" customHeight="1" x14ac:dyDescent="0.2">
      <c r="A56" s="1143" t="s">
        <v>726</v>
      </c>
      <c r="B56" s="1144"/>
      <c r="C56" s="422">
        <f>SUM(C50:C54)</f>
        <v>0</v>
      </c>
      <c r="D56" s="422">
        <f t="shared" ref="D56:K56" si="47">SUM(D50:D54)</f>
        <v>0</v>
      </c>
      <c r="E56" s="422">
        <f t="shared" si="47"/>
        <v>0</v>
      </c>
      <c r="F56" s="422">
        <f t="shared" si="47"/>
        <v>0</v>
      </c>
      <c r="G56" s="422">
        <f t="shared" si="47"/>
        <v>0</v>
      </c>
      <c r="H56" s="422">
        <f t="shared" si="47"/>
        <v>0</v>
      </c>
      <c r="I56" s="422">
        <f t="shared" si="47"/>
        <v>0</v>
      </c>
      <c r="J56" s="422">
        <f t="shared" si="47"/>
        <v>0</v>
      </c>
      <c r="K56" s="422">
        <f t="shared" si="47"/>
        <v>0</v>
      </c>
      <c r="L56" s="446"/>
      <c r="M56" s="422">
        <f>SUM(M50:M54)</f>
        <v>0</v>
      </c>
      <c r="N56" s="422">
        <f t="shared" ref="N56:U56" si="48">SUM(N50:N54)</f>
        <v>0</v>
      </c>
      <c r="O56" s="422">
        <f t="shared" si="48"/>
        <v>0</v>
      </c>
      <c r="P56" s="422">
        <f t="shared" si="48"/>
        <v>0</v>
      </c>
      <c r="Q56" s="422">
        <f t="shared" si="48"/>
        <v>0</v>
      </c>
      <c r="R56" s="422">
        <f t="shared" si="48"/>
        <v>0</v>
      </c>
      <c r="S56" s="422">
        <f t="shared" si="48"/>
        <v>0</v>
      </c>
      <c r="T56" s="422">
        <f t="shared" si="48"/>
        <v>0</v>
      </c>
      <c r="U56" s="422">
        <f t="shared" si="48"/>
        <v>0</v>
      </c>
      <c r="V56" s="443">
        <f t="shared" si="4"/>
        <v>0</v>
      </c>
    </row>
    <row r="57" spans="1:22" ht="20.100000000000001" customHeight="1" x14ac:dyDescent="0.2">
      <c r="A57" s="1085" t="s">
        <v>125</v>
      </c>
      <c r="B57" s="1087"/>
      <c r="C57" s="23"/>
      <c r="D57" s="23"/>
      <c r="E57" s="23"/>
      <c r="F57" s="23"/>
      <c r="G57" s="24"/>
      <c r="H57" s="23"/>
      <c r="I57" s="23"/>
      <c r="J57" s="24"/>
      <c r="K57" s="23"/>
      <c r="L57" s="446"/>
      <c r="M57" s="23"/>
      <c r="N57" s="23"/>
      <c r="O57" s="23"/>
      <c r="P57" s="23"/>
      <c r="Q57" s="24"/>
      <c r="R57" s="23"/>
      <c r="S57" s="23"/>
      <c r="T57" s="24"/>
      <c r="U57" s="23"/>
      <c r="V57" s="442"/>
    </row>
    <row r="58" spans="1:22" ht="20.100000000000001" customHeight="1" x14ac:dyDescent="0.2">
      <c r="A58" s="198">
        <v>1</v>
      </c>
      <c r="B58" s="200"/>
      <c r="C58" s="22"/>
      <c r="D58" s="22"/>
      <c r="E58" s="22"/>
      <c r="F58" s="428"/>
      <c r="G58" s="427">
        <f>C58+E58+F58+D58</f>
        <v>0</v>
      </c>
      <c r="H58" s="431"/>
      <c r="I58" s="428"/>
      <c r="J58" s="427">
        <f>H58+I58</f>
        <v>0</v>
      </c>
      <c r="K58" s="427">
        <f>G58+J58</f>
        <v>0</v>
      </c>
      <c r="L58" s="446"/>
      <c r="M58" s="211"/>
      <c r="N58" s="22"/>
      <c r="O58" s="22"/>
      <c r="P58" s="428"/>
      <c r="Q58" s="427">
        <f>M58+O58+P58+N58</f>
        <v>0</v>
      </c>
      <c r="R58" s="431"/>
      <c r="S58" s="428"/>
      <c r="T58" s="427">
        <f>R58+S58</f>
        <v>0</v>
      </c>
      <c r="U58" s="427">
        <f>Q58+T58</f>
        <v>0</v>
      </c>
      <c r="V58" s="443">
        <f t="shared" si="4"/>
        <v>0</v>
      </c>
    </row>
    <row r="59" spans="1:22" ht="20.100000000000001" customHeight="1" x14ac:dyDescent="0.2">
      <c r="A59" s="199">
        <v>2</v>
      </c>
      <c r="B59" s="201"/>
      <c r="C59" s="196"/>
      <c r="D59" s="196"/>
      <c r="E59" s="196"/>
      <c r="F59" s="429"/>
      <c r="G59" s="427">
        <f t="shared" ref="G59:G63" si="49">C59+E59+F59+D59</f>
        <v>0</v>
      </c>
      <c r="H59" s="432"/>
      <c r="I59" s="429"/>
      <c r="J59" s="427">
        <f>H59+I59</f>
        <v>0</v>
      </c>
      <c r="K59" s="427">
        <f t="shared" ref="K59:K63" si="50">G59+J59</f>
        <v>0</v>
      </c>
      <c r="L59" s="446"/>
      <c r="M59" s="214"/>
      <c r="N59" s="196"/>
      <c r="O59" s="196"/>
      <c r="P59" s="429"/>
      <c r="Q59" s="427">
        <f t="shared" ref="Q59:Q63" si="51">M59+O59+P59+N59</f>
        <v>0</v>
      </c>
      <c r="R59" s="432"/>
      <c r="S59" s="429"/>
      <c r="T59" s="427">
        <f>R59+S59</f>
        <v>0</v>
      </c>
      <c r="U59" s="427">
        <f t="shared" ref="U59:U63" si="52">Q59+T59</f>
        <v>0</v>
      </c>
      <c r="V59" s="443">
        <f t="shared" si="4"/>
        <v>0</v>
      </c>
    </row>
    <row r="60" spans="1:22" ht="20.100000000000001" customHeight="1" x14ac:dyDescent="0.2">
      <c r="A60" s="199">
        <v>3</v>
      </c>
      <c r="B60" s="201"/>
      <c r="C60" s="196"/>
      <c r="D60" s="196"/>
      <c r="E60" s="196"/>
      <c r="F60" s="429"/>
      <c r="G60" s="427">
        <f t="shared" si="49"/>
        <v>0</v>
      </c>
      <c r="H60" s="432"/>
      <c r="I60" s="429"/>
      <c r="J60" s="427">
        <f t="shared" ref="J60:J63" si="53">H60+I60</f>
        <v>0</v>
      </c>
      <c r="K60" s="427">
        <f t="shared" si="50"/>
        <v>0</v>
      </c>
      <c r="L60" s="446"/>
      <c r="M60" s="214"/>
      <c r="N60" s="196"/>
      <c r="O60" s="196"/>
      <c r="P60" s="429"/>
      <c r="Q60" s="427">
        <f t="shared" si="51"/>
        <v>0</v>
      </c>
      <c r="R60" s="432"/>
      <c r="S60" s="429"/>
      <c r="T60" s="427">
        <f t="shared" ref="T60:T63" si="54">R60+S60</f>
        <v>0</v>
      </c>
      <c r="U60" s="427">
        <f t="shared" si="52"/>
        <v>0</v>
      </c>
      <c r="V60" s="443">
        <f t="shared" si="4"/>
        <v>0</v>
      </c>
    </row>
    <row r="61" spans="1:22" ht="20.100000000000001" customHeight="1" x14ac:dyDescent="0.2">
      <c r="A61" s="199">
        <v>4</v>
      </c>
      <c r="B61" s="201"/>
      <c r="C61" s="196"/>
      <c r="D61" s="196"/>
      <c r="E61" s="196"/>
      <c r="F61" s="429"/>
      <c r="G61" s="427">
        <f t="shared" si="49"/>
        <v>0</v>
      </c>
      <c r="H61" s="432"/>
      <c r="I61" s="429"/>
      <c r="J61" s="427">
        <f t="shared" si="53"/>
        <v>0</v>
      </c>
      <c r="K61" s="427">
        <f t="shared" si="50"/>
        <v>0</v>
      </c>
      <c r="L61" s="446"/>
      <c r="M61" s="214"/>
      <c r="N61" s="196"/>
      <c r="O61" s="196"/>
      <c r="P61" s="429"/>
      <c r="Q61" s="427">
        <f t="shared" si="51"/>
        <v>0</v>
      </c>
      <c r="R61" s="432"/>
      <c r="S61" s="429"/>
      <c r="T61" s="427">
        <f t="shared" si="54"/>
        <v>0</v>
      </c>
      <c r="U61" s="427">
        <f t="shared" si="52"/>
        <v>0</v>
      </c>
      <c r="V61" s="443">
        <f t="shared" si="4"/>
        <v>0</v>
      </c>
    </row>
    <row r="62" spans="1:22" ht="20.100000000000001" customHeight="1" x14ac:dyDescent="0.2">
      <c r="A62" s="199">
        <v>5</v>
      </c>
      <c r="B62" s="201"/>
      <c r="C62" s="196"/>
      <c r="D62" s="196"/>
      <c r="E62" s="196"/>
      <c r="F62" s="429"/>
      <c r="G62" s="427">
        <f t="shared" si="49"/>
        <v>0</v>
      </c>
      <c r="H62" s="432"/>
      <c r="I62" s="429"/>
      <c r="J62" s="427">
        <f t="shared" si="53"/>
        <v>0</v>
      </c>
      <c r="K62" s="427">
        <f t="shared" si="50"/>
        <v>0</v>
      </c>
      <c r="L62" s="446"/>
      <c r="M62" s="214"/>
      <c r="N62" s="196"/>
      <c r="O62" s="196"/>
      <c r="P62" s="429"/>
      <c r="Q62" s="427">
        <f t="shared" si="51"/>
        <v>0</v>
      </c>
      <c r="R62" s="432"/>
      <c r="S62" s="429"/>
      <c r="T62" s="427">
        <f t="shared" si="54"/>
        <v>0</v>
      </c>
      <c r="U62" s="427">
        <f t="shared" si="52"/>
        <v>0</v>
      </c>
      <c r="V62" s="443">
        <f t="shared" si="4"/>
        <v>0</v>
      </c>
    </row>
    <row r="63" spans="1:22" ht="20.100000000000001" customHeight="1" x14ac:dyDescent="0.2">
      <c r="A63" s="423">
        <v>6</v>
      </c>
      <c r="B63" s="424"/>
      <c r="C63" s="290"/>
      <c r="D63" s="290"/>
      <c r="E63" s="290"/>
      <c r="F63" s="430"/>
      <c r="G63" s="427">
        <f t="shared" si="49"/>
        <v>0</v>
      </c>
      <c r="H63" s="433"/>
      <c r="I63" s="430"/>
      <c r="J63" s="427">
        <f t="shared" si="53"/>
        <v>0</v>
      </c>
      <c r="K63" s="427">
        <f t="shared" si="50"/>
        <v>0</v>
      </c>
      <c r="L63" s="446"/>
      <c r="M63" s="289"/>
      <c r="N63" s="290"/>
      <c r="O63" s="290"/>
      <c r="P63" s="430"/>
      <c r="Q63" s="427">
        <f t="shared" si="51"/>
        <v>0</v>
      </c>
      <c r="R63" s="433"/>
      <c r="S63" s="430"/>
      <c r="T63" s="427">
        <f t="shared" si="54"/>
        <v>0</v>
      </c>
      <c r="U63" s="427">
        <f t="shared" si="52"/>
        <v>0</v>
      </c>
      <c r="V63" s="443">
        <f t="shared" si="4"/>
        <v>0</v>
      </c>
    </row>
    <row r="64" spans="1:22" ht="20.100000000000001" customHeight="1" x14ac:dyDescent="0.2">
      <c r="A64" s="1143" t="s">
        <v>726</v>
      </c>
      <c r="B64" s="1144"/>
      <c r="C64" s="422">
        <f>SUM(C58:C62)</f>
        <v>0</v>
      </c>
      <c r="D64" s="422">
        <f t="shared" ref="D64:K64" si="55">SUM(D58:D62)</f>
        <v>0</v>
      </c>
      <c r="E64" s="422">
        <f t="shared" si="55"/>
        <v>0</v>
      </c>
      <c r="F64" s="422">
        <f t="shared" si="55"/>
        <v>0</v>
      </c>
      <c r="G64" s="422">
        <f t="shared" si="55"/>
        <v>0</v>
      </c>
      <c r="H64" s="422">
        <f t="shared" si="55"/>
        <v>0</v>
      </c>
      <c r="I64" s="422">
        <f t="shared" si="55"/>
        <v>0</v>
      </c>
      <c r="J64" s="422">
        <f t="shared" si="55"/>
        <v>0</v>
      </c>
      <c r="K64" s="422">
        <f t="shared" si="55"/>
        <v>0</v>
      </c>
      <c r="L64" s="446"/>
      <c r="M64" s="422">
        <f>SUM(M58:M62)</f>
        <v>0</v>
      </c>
      <c r="N64" s="422">
        <f t="shared" ref="N64:U64" si="56">SUM(N58:N62)</f>
        <v>0</v>
      </c>
      <c r="O64" s="422">
        <f t="shared" si="56"/>
        <v>0</v>
      </c>
      <c r="P64" s="422">
        <f t="shared" si="56"/>
        <v>0</v>
      </c>
      <c r="Q64" s="422">
        <f t="shared" si="56"/>
        <v>0</v>
      </c>
      <c r="R64" s="422">
        <f t="shared" si="56"/>
        <v>0</v>
      </c>
      <c r="S64" s="422">
        <f t="shared" si="56"/>
        <v>0</v>
      </c>
      <c r="T64" s="422">
        <f t="shared" si="56"/>
        <v>0</v>
      </c>
      <c r="U64" s="422">
        <f t="shared" si="56"/>
        <v>0</v>
      </c>
      <c r="V64" s="443">
        <f t="shared" si="4"/>
        <v>0</v>
      </c>
    </row>
    <row r="65" spans="1:22" ht="20.100000000000001" customHeight="1" x14ac:dyDescent="0.2">
      <c r="A65" s="1085" t="s">
        <v>126</v>
      </c>
      <c r="B65" s="1087"/>
      <c r="C65" s="23"/>
      <c r="D65" s="23"/>
      <c r="E65" s="23"/>
      <c r="F65" s="23"/>
      <c r="G65" s="24"/>
      <c r="H65" s="23"/>
      <c r="I65" s="23"/>
      <c r="J65" s="24"/>
      <c r="K65" s="23"/>
      <c r="L65" s="446"/>
      <c r="M65" s="23"/>
      <c r="N65" s="23"/>
      <c r="O65" s="23"/>
      <c r="P65" s="23"/>
      <c r="Q65" s="24"/>
      <c r="R65" s="23"/>
      <c r="S65" s="23"/>
      <c r="T65" s="24"/>
      <c r="U65" s="23"/>
      <c r="V65" s="442"/>
    </row>
    <row r="66" spans="1:22" ht="20.100000000000001" customHeight="1" x14ac:dyDescent="0.2">
      <c r="A66" s="198">
        <v>1</v>
      </c>
      <c r="B66" s="200"/>
      <c r="C66" s="22"/>
      <c r="D66" s="22"/>
      <c r="E66" s="22"/>
      <c r="F66" s="428"/>
      <c r="G66" s="427">
        <f>C66+E66+F66+D66</f>
        <v>0</v>
      </c>
      <c r="H66" s="431"/>
      <c r="I66" s="428"/>
      <c r="J66" s="427">
        <f>H66+I66</f>
        <v>0</v>
      </c>
      <c r="K66" s="427">
        <f>G66+J66</f>
        <v>0</v>
      </c>
      <c r="L66" s="446"/>
      <c r="M66" s="211"/>
      <c r="N66" s="22"/>
      <c r="O66" s="22"/>
      <c r="P66" s="428"/>
      <c r="Q66" s="427">
        <f>M66+O66+P66+N66</f>
        <v>0</v>
      </c>
      <c r="R66" s="431"/>
      <c r="S66" s="428"/>
      <c r="T66" s="427">
        <f>R66+S66</f>
        <v>0</v>
      </c>
      <c r="U66" s="427">
        <f>Q66+T66</f>
        <v>0</v>
      </c>
      <c r="V66" s="443">
        <f t="shared" si="4"/>
        <v>0</v>
      </c>
    </row>
    <row r="67" spans="1:22" ht="20.100000000000001" customHeight="1" x14ac:dyDescent="0.2">
      <c r="A67" s="199">
        <v>2</v>
      </c>
      <c r="B67" s="201"/>
      <c r="C67" s="196"/>
      <c r="D67" s="196"/>
      <c r="E67" s="196"/>
      <c r="F67" s="429"/>
      <c r="G67" s="427">
        <f t="shared" ref="G67:G71" si="57">C67+E67+F67+D67</f>
        <v>0</v>
      </c>
      <c r="H67" s="432"/>
      <c r="I67" s="429"/>
      <c r="J67" s="427">
        <f>H67+I67</f>
        <v>0</v>
      </c>
      <c r="K67" s="427">
        <f t="shared" ref="K67:K71" si="58">G67+J67</f>
        <v>0</v>
      </c>
      <c r="L67" s="446"/>
      <c r="M67" s="214"/>
      <c r="N67" s="196"/>
      <c r="O67" s="196"/>
      <c r="P67" s="429"/>
      <c r="Q67" s="427">
        <f t="shared" ref="Q67:Q71" si="59">M67+O67+P67+N67</f>
        <v>0</v>
      </c>
      <c r="R67" s="432"/>
      <c r="S67" s="429"/>
      <c r="T67" s="427">
        <f>R67+S67</f>
        <v>0</v>
      </c>
      <c r="U67" s="427">
        <f t="shared" ref="U67:U71" si="60">Q67+T67</f>
        <v>0</v>
      </c>
      <c r="V67" s="443">
        <f t="shared" si="4"/>
        <v>0</v>
      </c>
    </row>
    <row r="68" spans="1:22" ht="20.100000000000001" customHeight="1" x14ac:dyDescent="0.2">
      <c r="A68" s="199">
        <v>3</v>
      </c>
      <c r="B68" s="201"/>
      <c r="C68" s="196"/>
      <c r="D68" s="196"/>
      <c r="E68" s="196"/>
      <c r="F68" s="429"/>
      <c r="G68" s="427">
        <f t="shared" si="57"/>
        <v>0</v>
      </c>
      <c r="H68" s="432"/>
      <c r="I68" s="429"/>
      <c r="J68" s="427">
        <f t="shared" ref="J68:J71" si="61">H68+I68</f>
        <v>0</v>
      </c>
      <c r="K68" s="427">
        <f t="shared" si="58"/>
        <v>0</v>
      </c>
      <c r="L68" s="446"/>
      <c r="M68" s="214"/>
      <c r="N68" s="196"/>
      <c r="O68" s="196"/>
      <c r="P68" s="429"/>
      <c r="Q68" s="427">
        <f t="shared" si="59"/>
        <v>0</v>
      </c>
      <c r="R68" s="432"/>
      <c r="S68" s="429"/>
      <c r="T68" s="427">
        <f t="shared" ref="T68:T71" si="62">R68+S68</f>
        <v>0</v>
      </c>
      <c r="U68" s="427">
        <f t="shared" si="60"/>
        <v>0</v>
      </c>
      <c r="V68" s="443">
        <f t="shared" si="4"/>
        <v>0</v>
      </c>
    </row>
    <row r="69" spans="1:22" ht="20.100000000000001" customHeight="1" x14ac:dyDescent="0.2">
      <c r="A69" s="199">
        <v>4</v>
      </c>
      <c r="B69" s="201"/>
      <c r="C69" s="196"/>
      <c r="D69" s="196"/>
      <c r="E69" s="196"/>
      <c r="F69" s="429"/>
      <c r="G69" s="427">
        <f t="shared" si="57"/>
        <v>0</v>
      </c>
      <c r="H69" s="432"/>
      <c r="I69" s="429"/>
      <c r="J69" s="427">
        <f t="shared" si="61"/>
        <v>0</v>
      </c>
      <c r="K69" s="427">
        <f t="shared" si="58"/>
        <v>0</v>
      </c>
      <c r="L69" s="446"/>
      <c r="M69" s="214"/>
      <c r="N69" s="196"/>
      <c r="O69" s="196"/>
      <c r="P69" s="429"/>
      <c r="Q69" s="427">
        <f t="shared" si="59"/>
        <v>0</v>
      </c>
      <c r="R69" s="432"/>
      <c r="S69" s="429"/>
      <c r="T69" s="427">
        <f t="shared" si="62"/>
        <v>0</v>
      </c>
      <c r="U69" s="427">
        <f t="shared" si="60"/>
        <v>0</v>
      </c>
      <c r="V69" s="443">
        <f t="shared" si="4"/>
        <v>0</v>
      </c>
    </row>
    <row r="70" spans="1:22" ht="20.100000000000001" customHeight="1" x14ac:dyDescent="0.2">
      <c r="A70" s="199">
        <v>5</v>
      </c>
      <c r="B70" s="201"/>
      <c r="C70" s="196"/>
      <c r="D70" s="196"/>
      <c r="E70" s="196"/>
      <c r="F70" s="429"/>
      <c r="G70" s="427">
        <f t="shared" si="57"/>
        <v>0</v>
      </c>
      <c r="H70" s="432"/>
      <c r="I70" s="429"/>
      <c r="J70" s="427">
        <f t="shared" si="61"/>
        <v>0</v>
      </c>
      <c r="K70" s="427">
        <f t="shared" si="58"/>
        <v>0</v>
      </c>
      <c r="L70" s="446"/>
      <c r="M70" s="214"/>
      <c r="N70" s="196"/>
      <c r="O70" s="196"/>
      <c r="P70" s="429"/>
      <c r="Q70" s="427">
        <f t="shared" si="59"/>
        <v>0</v>
      </c>
      <c r="R70" s="432"/>
      <c r="S70" s="429"/>
      <c r="T70" s="427">
        <f t="shared" si="62"/>
        <v>0</v>
      </c>
      <c r="U70" s="427">
        <f t="shared" si="60"/>
        <v>0</v>
      </c>
      <c r="V70" s="443">
        <f t="shared" si="4"/>
        <v>0</v>
      </c>
    </row>
    <row r="71" spans="1:22" ht="20.100000000000001" customHeight="1" x14ac:dyDescent="0.2">
      <c r="A71" s="423">
        <v>6</v>
      </c>
      <c r="B71" s="424"/>
      <c r="C71" s="290"/>
      <c r="D71" s="290"/>
      <c r="E71" s="290"/>
      <c r="F71" s="430"/>
      <c r="G71" s="427">
        <f t="shared" si="57"/>
        <v>0</v>
      </c>
      <c r="H71" s="433"/>
      <c r="I71" s="430"/>
      <c r="J71" s="427">
        <f t="shared" si="61"/>
        <v>0</v>
      </c>
      <c r="K71" s="427">
        <f t="shared" si="58"/>
        <v>0</v>
      </c>
      <c r="L71" s="446"/>
      <c r="M71" s="289"/>
      <c r="N71" s="290"/>
      <c r="O71" s="290"/>
      <c r="P71" s="430"/>
      <c r="Q71" s="427">
        <f t="shared" si="59"/>
        <v>0</v>
      </c>
      <c r="R71" s="433"/>
      <c r="S71" s="430"/>
      <c r="T71" s="427">
        <f t="shared" si="62"/>
        <v>0</v>
      </c>
      <c r="U71" s="427">
        <f t="shared" si="60"/>
        <v>0</v>
      </c>
      <c r="V71" s="443">
        <f t="shared" si="4"/>
        <v>0</v>
      </c>
    </row>
    <row r="72" spans="1:22" ht="20.100000000000001" customHeight="1" x14ac:dyDescent="0.2">
      <c r="A72" s="1143" t="s">
        <v>726</v>
      </c>
      <c r="B72" s="1144"/>
      <c r="C72" s="422">
        <f>SUM(C66:C70)</f>
        <v>0</v>
      </c>
      <c r="D72" s="422">
        <f t="shared" ref="D72:K72" si="63">SUM(D66:D70)</f>
        <v>0</v>
      </c>
      <c r="E72" s="422">
        <f t="shared" si="63"/>
        <v>0</v>
      </c>
      <c r="F72" s="422">
        <f t="shared" si="63"/>
        <v>0</v>
      </c>
      <c r="G72" s="422">
        <f t="shared" si="63"/>
        <v>0</v>
      </c>
      <c r="H72" s="422">
        <f t="shared" si="63"/>
        <v>0</v>
      </c>
      <c r="I72" s="422">
        <f t="shared" si="63"/>
        <v>0</v>
      </c>
      <c r="J72" s="422">
        <f t="shared" si="63"/>
        <v>0</v>
      </c>
      <c r="K72" s="422">
        <f t="shared" si="63"/>
        <v>0</v>
      </c>
      <c r="L72" s="446"/>
      <c r="M72" s="422">
        <f>SUM(M66:M70)</f>
        <v>0</v>
      </c>
      <c r="N72" s="422">
        <f t="shared" ref="N72:U72" si="64">SUM(N66:N70)</f>
        <v>0</v>
      </c>
      <c r="O72" s="422">
        <f t="shared" si="64"/>
        <v>0</v>
      </c>
      <c r="P72" s="422">
        <f t="shared" si="64"/>
        <v>0</v>
      </c>
      <c r="Q72" s="422">
        <f t="shared" si="64"/>
        <v>0</v>
      </c>
      <c r="R72" s="422">
        <f t="shared" si="64"/>
        <v>0</v>
      </c>
      <c r="S72" s="422">
        <f t="shared" si="64"/>
        <v>0</v>
      </c>
      <c r="T72" s="422">
        <f t="shared" si="64"/>
        <v>0</v>
      </c>
      <c r="U72" s="422">
        <f t="shared" si="64"/>
        <v>0</v>
      </c>
      <c r="V72" s="443">
        <f t="shared" si="4"/>
        <v>0</v>
      </c>
    </row>
    <row r="73" spans="1:22" ht="20.100000000000001" customHeight="1" x14ac:dyDescent="0.2">
      <c r="A73" s="1085" t="s">
        <v>127</v>
      </c>
      <c r="B73" s="1087"/>
      <c r="C73" s="23"/>
      <c r="D73" s="23"/>
      <c r="E73" s="23"/>
      <c r="F73" s="23"/>
      <c r="G73" s="24"/>
      <c r="H73" s="23"/>
      <c r="I73" s="23"/>
      <c r="J73" s="24"/>
      <c r="K73" s="23"/>
      <c r="L73" s="446"/>
      <c r="M73" s="23"/>
      <c r="N73" s="23"/>
      <c r="O73" s="23"/>
      <c r="P73" s="23"/>
      <c r="Q73" s="24"/>
      <c r="R73" s="23"/>
      <c r="S73" s="23"/>
      <c r="T73" s="24"/>
      <c r="U73" s="23"/>
      <c r="V73" s="442"/>
    </row>
    <row r="74" spans="1:22" ht="20.100000000000001" customHeight="1" x14ac:dyDescent="0.2">
      <c r="A74" s="198">
        <v>1</v>
      </c>
      <c r="B74" s="200"/>
      <c r="C74" s="22"/>
      <c r="D74" s="22"/>
      <c r="E74" s="22"/>
      <c r="F74" s="428"/>
      <c r="G74" s="427">
        <f>C74+E74+F74+D74</f>
        <v>0</v>
      </c>
      <c r="H74" s="431"/>
      <c r="I74" s="428"/>
      <c r="J74" s="427">
        <f>H74+I74</f>
        <v>0</v>
      </c>
      <c r="K74" s="427">
        <f>G74+J74</f>
        <v>0</v>
      </c>
      <c r="L74" s="446"/>
      <c r="M74" s="211"/>
      <c r="N74" s="22"/>
      <c r="O74" s="22"/>
      <c r="P74" s="428"/>
      <c r="Q74" s="427">
        <f>M74+O74+P74+N74</f>
        <v>0</v>
      </c>
      <c r="R74" s="431"/>
      <c r="S74" s="428"/>
      <c r="T74" s="427">
        <f>R74+S74</f>
        <v>0</v>
      </c>
      <c r="U74" s="427">
        <f>Q74+T74</f>
        <v>0</v>
      </c>
      <c r="V74" s="443">
        <f t="shared" si="4"/>
        <v>0</v>
      </c>
    </row>
    <row r="75" spans="1:22" ht="20.100000000000001" customHeight="1" x14ac:dyDescent="0.2">
      <c r="A75" s="199">
        <v>2</v>
      </c>
      <c r="B75" s="201"/>
      <c r="C75" s="196"/>
      <c r="D75" s="196"/>
      <c r="E75" s="196"/>
      <c r="F75" s="429"/>
      <c r="G75" s="427">
        <f t="shared" ref="G75:G79" si="65">C75+E75+F75+D75</f>
        <v>0</v>
      </c>
      <c r="H75" s="432"/>
      <c r="I75" s="429"/>
      <c r="J75" s="427">
        <f>H75+I75</f>
        <v>0</v>
      </c>
      <c r="K75" s="427">
        <f t="shared" ref="K75:K79" si="66">G75+J75</f>
        <v>0</v>
      </c>
      <c r="L75" s="446"/>
      <c r="M75" s="214"/>
      <c r="N75" s="196"/>
      <c r="O75" s="196"/>
      <c r="P75" s="429"/>
      <c r="Q75" s="427">
        <f t="shared" ref="Q75:Q79" si="67">M75+O75+P75+N75</f>
        <v>0</v>
      </c>
      <c r="R75" s="432"/>
      <c r="S75" s="429"/>
      <c r="T75" s="427">
        <f>R75+S75</f>
        <v>0</v>
      </c>
      <c r="U75" s="427">
        <f t="shared" ref="U75:U79" si="68">Q75+T75</f>
        <v>0</v>
      </c>
      <c r="V75" s="443">
        <f t="shared" ref="V75:V80" si="69">U75+K75</f>
        <v>0</v>
      </c>
    </row>
    <row r="76" spans="1:22" ht="20.100000000000001" customHeight="1" x14ac:dyDescent="0.2">
      <c r="A76" s="199">
        <v>3</v>
      </c>
      <c r="B76" s="201"/>
      <c r="C76" s="196"/>
      <c r="D76" s="196"/>
      <c r="E76" s="196"/>
      <c r="F76" s="429"/>
      <c r="G76" s="427">
        <f t="shared" si="65"/>
        <v>0</v>
      </c>
      <c r="H76" s="432"/>
      <c r="I76" s="429"/>
      <c r="J76" s="427">
        <f t="shared" ref="J76:J79" si="70">H76+I76</f>
        <v>0</v>
      </c>
      <c r="K76" s="427">
        <f t="shared" si="66"/>
        <v>0</v>
      </c>
      <c r="L76" s="446"/>
      <c r="M76" s="214"/>
      <c r="N76" s="196"/>
      <c r="O76" s="196"/>
      <c r="P76" s="429"/>
      <c r="Q76" s="427">
        <f t="shared" si="67"/>
        <v>0</v>
      </c>
      <c r="R76" s="432"/>
      <c r="S76" s="429"/>
      <c r="T76" s="427">
        <f t="shared" ref="T76:T79" si="71">R76+S76</f>
        <v>0</v>
      </c>
      <c r="U76" s="427">
        <f t="shared" si="68"/>
        <v>0</v>
      </c>
      <c r="V76" s="443">
        <f t="shared" si="69"/>
        <v>0</v>
      </c>
    </row>
    <row r="77" spans="1:22" ht="20.100000000000001" customHeight="1" x14ac:dyDescent="0.2">
      <c r="A77" s="199">
        <v>4</v>
      </c>
      <c r="B77" s="201"/>
      <c r="C77" s="196"/>
      <c r="D77" s="196"/>
      <c r="E77" s="196"/>
      <c r="F77" s="429"/>
      <c r="G77" s="427">
        <f t="shared" si="65"/>
        <v>0</v>
      </c>
      <c r="H77" s="432"/>
      <c r="I77" s="429"/>
      <c r="J77" s="427">
        <f t="shared" si="70"/>
        <v>0</v>
      </c>
      <c r="K77" s="427">
        <f t="shared" si="66"/>
        <v>0</v>
      </c>
      <c r="L77" s="446"/>
      <c r="M77" s="214"/>
      <c r="N77" s="196"/>
      <c r="O77" s="196"/>
      <c r="P77" s="429"/>
      <c r="Q77" s="427">
        <f t="shared" si="67"/>
        <v>0</v>
      </c>
      <c r="R77" s="432"/>
      <c r="S77" s="429"/>
      <c r="T77" s="427">
        <f t="shared" si="71"/>
        <v>0</v>
      </c>
      <c r="U77" s="427">
        <f t="shared" si="68"/>
        <v>0</v>
      </c>
      <c r="V77" s="443">
        <f t="shared" si="69"/>
        <v>0</v>
      </c>
    </row>
    <row r="78" spans="1:22" ht="20.100000000000001" customHeight="1" x14ac:dyDescent="0.2">
      <c r="A78" s="199">
        <v>5</v>
      </c>
      <c r="B78" s="201"/>
      <c r="C78" s="196"/>
      <c r="D78" s="196"/>
      <c r="E78" s="196"/>
      <c r="F78" s="429"/>
      <c r="G78" s="427">
        <f t="shared" si="65"/>
        <v>0</v>
      </c>
      <c r="H78" s="432"/>
      <c r="I78" s="429"/>
      <c r="J78" s="427">
        <f t="shared" si="70"/>
        <v>0</v>
      </c>
      <c r="K78" s="427">
        <f t="shared" si="66"/>
        <v>0</v>
      </c>
      <c r="L78" s="446"/>
      <c r="M78" s="214"/>
      <c r="N78" s="196"/>
      <c r="O78" s="196"/>
      <c r="P78" s="429"/>
      <c r="Q78" s="427">
        <f t="shared" si="67"/>
        <v>0</v>
      </c>
      <c r="R78" s="432"/>
      <c r="S78" s="429"/>
      <c r="T78" s="427">
        <f t="shared" si="71"/>
        <v>0</v>
      </c>
      <c r="U78" s="427">
        <f t="shared" si="68"/>
        <v>0</v>
      </c>
      <c r="V78" s="443">
        <f t="shared" si="69"/>
        <v>0</v>
      </c>
    </row>
    <row r="79" spans="1:22" ht="20.100000000000001" customHeight="1" x14ac:dyDescent="0.2">
      <c r="A79" s="423">
        <v>6</v>
      </c>
      <c r="B79" s="424"/>
      <c r="C79" s="290"/>
      <c r="D79" s="290"/>
      <c r="E79" s="290"/>
      <c r="F79" s="430"/>
      <c r="G79" s="427">
        <f t="shared" si="65"/>
        <v>0</v>
      </c>
      <c r="H79" s="433"/>
      <c r="I79" s="430"/>
      <c r="J79" s="427">
        <f t="shared" si="70"/>
        <v>0</v>
      </c>
      <c r="K79" s="427">
        <f t="shared" si="66"/>
        <v>0</v>
      </c>
      <c r="L79" s="446"/>
      <c r="M79" s="289"/>
      <c r="N79" s="290"/>
      <c r="O79" s="290"/>
      <c r="P79" s="430"/>
      <c r="Q79" s="427">
        <f t="shared" si="67"/>
        <v>0</v>
      </c>
      <c r="R79" s="433"/>
      <c r="S79" s="430"/>
      <c r="T79" s="427">
        <f t="shared" si="71"/>
        <v>0</v>
      </c>
      <c r="U79" s="427">
        <f t="shared" si="68"/>
        <v>0</v>
      </c>
      <c r="V79" s="443">
        <f t="shared" si="69"/>
        <v>0</v>
      </c>
    </row>
    <row r="80" spans="1:22" ht="20.100000000000001" customHeight="1" x14ac:dyDescent="0.2">
      <c r="A80" s="1143" t="s">
        <v>726</v>
      </c>
      <c r="B80" s="1144"/>
      <c r="C80" s="422">
        <f>SUM(C74:C78)</f>
        <v>0</v>
      </c>
      <c r="D80" s="422">
        <f t="shared" ref="D80:K80" si="72">SUM(D74:D78)</f>
        <v>0</v>
      </c>
      <c r="E80" s="422">
        <f t="shared" si="72"/>
        <v>0</v>
      </c>
      <c r="F80" s="422">
        <f t="shared" si="72"/>
        <v>0</v>
      </c>
      <c r="G80" s="422">
        <f t="shared" si="72"/>
        <v>0</v>
      </c>
      <c r="H80" s="422">
        <f t="shared" si="72"/>
        <v>0</v>
      </c>
      <c r="I80" s="422">
        <f t="shared" si="72"/>
        <v>0</v>
      </c>
      <c r="J80" s="422">
        <f t="shared" si="72"/>
        <v>0</v>
      </c>
      <c r="K80" s="422">
        <f t="shared" si="72"/>
        <v>0</v>
      </c>
      <c r="L80" s="446"/>
      <c r="M80" s="422">
        <f>SUM(M74:M78)</f>
        <v>0</v>
      </c>
      <c r="N80" s="422">
        <f t="shared" ref="N80:U80" si="73">SUM(N74:N78)</f>
        <v>0</v>
      </c>
      <c r="O80" s="422">
        <f t="shared" si="73"/>
        <v>0</v>
      </c>
      <c r="P80" s="422">
        <f t="shared" si="73"/>
        <v>0</v>
      </c>
      <c r="Q80" s="422">
        <f t="shared" si="73"/>
        <v>0</v>
      </c>
      <c r="R80" s="422">
        <f t="shared" si="73"/>
        <v>0</v>
      </c>
      <c r="S80" s="422">
        <f t="shared" si="73"/>
        <v>0</v>
      </c>
      <c r="T80" s="422">
        <f t="shared" si="73"/>
        <v>0</v>
      </c>
      <c r="U80" s="422">
        <f t="shared" si="73"/>
        <v>0</v>
      </c>
      <c r="V80" s="443">
        <f t="shared" si="69"/>
        <v>0</v>
      </c>
    </row>
    <row r="81" spans="1:22" ht="20.100000000000001" customHeight="1" x14ac:dyDescent="0.2">
      <c r="A81" s="1085" t="s">
        <v>326</v>
      </c>
      <c r="B81" s="1087"/>
      <c r="C81" s="23"/>
      <c r="D81" s="23"/>
      <c r="E81" s="23"/>
      <c r="F81" s="23"/>
      <c r="G81" s="24"/>
      <c r="H81" s="23"/>
      <c r="I81" s="23"/>
      <c r="J81" s="24"/>
      <c r="K81" s="23"/>
      <c r="L81" s="446"/>
      <c r="M81" s="23"/>
      <c r="N81" s="23"/>
      <c r="O81" s="23"/>
      <c r="P81" s="23"/>
      <c r="Q81" s="24"/>
      <c r="R81" s="23"/>
      <c r="S81" s="23"/>
      <c r="T81" s="24"/>
      <c r="U81" s="23"/>
      <c r="V81" s="442"/>
    </row>
    <row r="82" spans="1:22" ht="20.100000000000001" customHeight="1" x14ac:dyDescent="0.2">
      <c r="A82" s="198">
        <v>1</v>
      </c>
      <c r="B82" s="200"/>
      <c r="C82" s="22"/>
      <c r="D82" s="22"/>
      <c r="E82" s="22"/>
      <c r="F82" s="428"/>
      <c r="G82" s="427">
        <f>C82+E82+F82+D82</f>
        <v>0</v>
      </c>
      <c r="H82" s="431"/>
      <c r="I82" s="428"/>
      <c r="J82" s="427">
        <f>H82+I82</f>
        <v>0</v>
      </c>
      <c r="K82" s="427">
        <f>G82+J82</f>
        <v>0</v>
      </c>
      <c r="L82" s="446"/>
      <c r="M82" s="211"/>
      <c r="N82" s="22"/>
      <c r="O82" s="22"/>
      <c r="P82" s="428"/>
      <c r="Q82" s="427">
        <f>M82+O82+P82+N82</f>
        <v>0</v>
      </c>
      <c r="R82" s="431"/>
      <c r="S82" s="428"/>
      <c r="T82" s="427">
        <f>R82+S82</f>
        <v>0</v>
      </c>
      <c r="U82" s="427">
        <f>Q82+T82</f>
        <v>0</v>
      </c>
      <c r="V82" s="443">
        <f t="shared" ref="V82:V88" si="74">U82+K82</f>
        <v>0</v>
      </c>
    </row>
    <row r="83" spans="1:22" ht="20.100000000000001" customHeight="1" x14ac:dyDescent="0.2">
      <c r="A83" s="199">
        <v>2</v>
      </c>
      <c r="B83" s="201"/>
      <c r="C83" s="196"/>
      <c r="D83" s="196"/>
      <c r="E83" s="196"/>
      <c r="F83" s="429"/>
      <c r="G83" s="427">
        <f t="shared" ref="G83:G87" si="75">C83+E83+F83+D83</f>
        <v>0</v>
      </c>
      <c r="H83" s="432"/>
      <c r="I83" s="429"/>
      <c r="J83" s="427">
        <f>H83+I83</f>
        <v>0</v>
      </c>
      <c r="K83" s="427">
        <f t="shared" ref="K83:K87" si="76">G83+J83</f>
        <v>0</v>
      </c>
      <c r="L83" s="446"/>
      <c r="M83" s="214"/>
      <c r="N83" s="196"/>
      <c r="O83" s="196"/>
      <c r="P83" s="429"/>
      <c r="Q83" s="427">
        <f t="shared" ref="Q83:Q87" si="77">M83+O83+P83+N83</f>
        <v>0</v>
      </c>
      <c r="R83" s="432"/>
      <c r="S83" s="429"/>
      <c r="T83" s="427">
        <f>R83+S83</f>
        <v>0</v>
      </c>
      <c r="U83" s="427">
        <f t="shared" ref="U83:U87" si="78">Q83+T83</f>
        <v>0</v>
      </c>
      <c r="V83" s="443">
        <f t="shared" si="74"/>
        <v>0</v>
      </c>
    </row>
    <row r="84" spans="1:22" ht="20.100000000000001" customHeight="1" x14ac:dyDescent="0.2">
      <c r="A84" s="199">
        <v>3</v>
      </c>
      <c r="B84" s="201"/>
      <c r="C84" s="196"/>
      <c r="D84" s="196"/>
      <c r="E84" s="196"/>
      <c r="F84" s="429"/>
      <c r="G84" s="427">
        <f t="shared" si="75"/>
        <v>0</v>
      </c>
      <c r="H84" s="432"/>
      <c r="I84" s="429"/>
      <c r="J84" s="427">
        <f t="shared" ref="J84:J87" si="79">H84+I84</f>
        <v>0</v>
      </c>
      <c r="K84" s="427">
        <f t="shared" si="76"/>
        <v>0</v>
      </c>
      <c r="L84" s="446"/>
      <c r="M84" s="214"/>
      <c r="N84" s="196"/>
      <c r="O84" s="196"/>
      <c r="P84" s="429"/>
      <c r="Q84" s="427">
        <f t="shared" si="77"/>
        <v>0</v>
      </c>
      <c r="R84" s="432"/>
      <c r="S84" s="429"/>
      <c r="T84" s="427">
        <f t="shared" ref="T84:T87" si="80">R84+S84</f>
        <v>0</v>
      </c>
      <c r="U84" s="427">
        <f t="shared" si="78"/>
        <v>0</v>
      </c>
      <c r="V84" s="443">
        <f t="shared" si="74"/>
        <v>0</v>
      </c>
    </row>
    <row r="85" spans="1:22" ht="20.100000000000001" customHeight="1" x14ac:dyDescent="0.2">
      <c r="A85" s="199">
        <v>4</v>
      </c>
      <c r="B85" s="201"/>
      <c r="C85" s="196"/>
      <c r="D85" s="196"/>
      <c r="E85" s="196"/>
      <c r="F85" s="429"/>
      <c r="G85" s="427">
        <f t="shared" si="75"/>
        <v>0</v>
      </c>
      <c r="H85" s="432"/>
      <c r="I85" s="429"/>
      <c r="J85" s="427">
        <f t="shared" si="79"/>
        <v>0</v>
      </c>
      <c r="K85" s="427">
        <f t="shared" si="76"/>
        <v>0</v>
      </c>
      <c r="L85" s="446"/>
      <c r="M85" s="214"/>
      <c r="N85" s="196"/>
      <c r="O85" s="196"/>
      <c r="P85" s="429"/>
      <c r="Q85" s="427">
        <f t="shared" si="77"/>
        <v>0</v>
      </c>
      <c r="R85" s="432"/>
      <c r="S85" s="429"/>
      <c r="T85" s="427">
        <f t="shared" si="80"/>
        <v>0</v>
      </c>
      <c r="U85" s="427">
        <f t="shared" si="78"/>
        <v>0</v>
      </c>
      <c r="V85" s="443">
        <f t="shared" si="74"/>
        <v>0</v>
      </c>
    </row>
    <row r="86" spans="1:22" ht="20.100000000000001" customHeight="1" x14ac:dyDescent="0.2">
      <c r="A86" s="199">
        <v>5</v>
      </c>
      <c r="B86" s="201"/>
      <c r="C86" s="196"/>
      <c r="D86" s="196"/>
      <c r="E86" s="196"/>
      <c r="F86" s="429"/>
      <c r="G86" s="427">
        <f t="shared" si="75"/>
        <v>0</v>
      </c>
      <c r="H86" s="432"/>
      <c r="I86" s="429"/>
      <c r="J86" s="427">
        <f t="shared" si="79"/>
        <v>0</v>
      </c>
      <c r="K86" s="427">
        <f t="shared" si="76"/>
        <v>0</v>
      </c>
      <c r="L86" s="446"/>
      <c r="M86" s="214"/>
      <c r="N86" s="196"/>
      <c r="O86" s="196"/>
      <c r="P86" s="429"/>
      <c r="Q86" s="427">
        <f t="shared" si="77"/>
        <v>0</v>
      </c>
      <c r="R86" s="432"/>
      <c r="S86" s="429"/>
      <c r="T86" s="427">
        <f t="shared" si="80"/>
        <v>0</v>
      </c>
      <c r="U86" s="427">
        <f t="shared" si="78"/>
        <v>0</v>
      </c>
      <c r="V86" s="443">
        <f t="shared" si="74"/>
        <v>0</v>
      </c>
    </row>
    <row r="87" spans="1:22" ht="20.100000000000001" customHeight="1" x14ac:dyDescent="0.2">
      <c r="A87" s="423">
        <v>6</v>
      </c>
      <c r="B87" s="424"/>
      <c r="C87" s="290"/>
      <c r="D87" s="290"/>
      <c r="E87" s="290"/>
      <c r="F87" s="430"/>
      <c r="G87" s="427">
        <f t="shared" si="75"/>
        <v>0</v>
      </c>
      <c r="H87" s="433"/>
      <c r="I87" s="430"/>
      <c r="J87" s="427">
        <f t="shared" si="79"/>
        <v>0</v>
      </c>
      <c r="K87" s="427">
        <f t="shared" si="76"/>
        <v>0</v>
      </c>
      <c r="L87" s="446"/>
      <c r="M87" s="289"/>
      <c r="N87" s="290"/>
      <c r="O87" s="290"/>
      <c r="P87" s="430"/>
      <c r="Q87" s="427">
        <f t="shared" si="77"/>
        <v>0</v>
      </c>
      <c r="R87" s="433"/>
      <c r="S87" s="430"/>
      <c r="T87" s="427">
        <f t="shared" si="80"/>
        <v>0</v>
      </c>
      <c r="U87" s="427">
        <f t="shared" si="78"/>
        <v>0</v>
      </c>
      <c r="V87" s="443">
        <f t="shared" si="74"/>
        <v>0</v>
      </c>
    </row>
    <row r="88" spans="1:22" ht="20.100000000000001" customHeight="1" x14ac:dyDescent="0.2">
      <c r="A88" s="1143" t="s">
        <v>726</v>
      </c>
      <c r="B88" s="1144"/>
      <c r="C88" s="422">
        <f>SUM(C82:C86)</f>
        <v>0</v>
      </c>
      <c r="D88" s="422">
        <f t="shared" ref="D88:K88" si="81">SUM(D82:D86)</f>
        <v>0</v>
      </c>
      <c r="E88" s="422">
        <f t="shared" si="81"/>
        <v>0</v>
      </c>
      <c r="F88" s="422">
        <f t="shared" si="81"/>
        <v>0</v>
      </c>
      <c r="G88" s="422">
        <f t="shared" si="81"/>
        <v>0</v>
      </c>
      <c r="H88" s="422">
        <f t="shared" si="81"/>
        <v>0</v>
      </c>
      <c r="I88" s="422">
        <f t="shared" si="81"/>
        <v>0</v>
      </c>
      <c r="J88" s="422">
        <f t="shared" si="81"/>
        <v>0</v>
      </c>
      <c r="K88" s="422">
        <f t="shared" si="81"/>
        <v>0</v>
      </c>
      <c r="L88" s="446"/>
      <c r="M88" s="422">
        <f>SUM(M82:M86)</f>
        <v>0</v>
      </c>
      <c r="N88" s="422">
        <f t="shared" ref="N88:U88" si="82">SUM(N82:N86)</f>
        <v>0</v>
      </c>
      <c r="O88" s="422">
        <f t="shared" si="82"/>
        <v>0</v>
      </c>
      <c r="P88" s="422">
        <f t="shared" si="82"/>
        <v>0</v>
      </c>
      <c r="Q88" s="422">
        <f t="shared" si="82"/>
        <v>0</v>
      </c>
      <c r="R88" s="422">
        <f t="shared" si="82"/>
        <v>0</v>
      </c>
      <c r="S88" s="422">
        <f t="shared" si="82"/>
        <v>0</v>
      </c>
      <c r="T88" s="422">
        <f t="shared" si="82"/>
        <v>0</v>
      </c>
      <c r="U88" s="422">
        <f t="shared" si="82"/>
        <v>0</v>
      </c>
      <c r="V88" s="443">
        <f t="shared" si="74"/>
        <v>0</v>
      </c>
    </row>
    <row r="89" spans="1:22" ht="20.100000000000001" customHeight="1" x14ac:dyDescent="0.2">
      <c r="A89" s="1085" t="s">
        <v>925</v>
      </c>
      <c r="B89" s="1087"/>
      <c r="C89" s="23"/>
      <c r="D89" s="23"/>
      <c r="E89" s="23"/>
      <c r="F89" s="23"/>
      <c r="G89" s="24"/>
      <c r="H89" s="23"/>
      <c r="I89" s="23"/>
      <c r="J89" s="24"/>
      <c r="K89" s="23"/>
      <c r="L89" s="446"/>
      <c r="M89" s="23"/>
      <c r="N89" s="23"/>
      <c r="O89" s="23"/>
      <c r="P89" s="23"/>
      <c r="Q89" s="24"/>
      <c r="R89" s="23"/>
      <c r="S89" s="23"/>
      <c r="T89" s="24"/>
      <c r="U89" s="23"/>
      <c r="V89" s="442"/>
    </row>
    <row r="90" spans="1:22" ht="20.100000000000001" customHeight="1" x14ac:dyDescent="0.2">
      <c r="A90" s="198">
        <v>1</v>
      </c>
      <c r="B90" s="200"/>
      <c r="C90" s="22"/>
      <c r="D90" s="22"/>
      <c r="E90" s="22"/>
      <c r="F90" s="428"/>
      <c r="G90" s="427">
        <f>C90+E90+F90+D90</f>
        <v>0</v>
      </c>
      <c r="H90" s="431"/>
      <c r="I90" s="428"/>
      <c r="J90" s="427">
        <f>H90+I90</f>
        <v>0</v>
      </c>
      <c r="K90" s="427">
        <f>G90+J90</f>
        <v>0</v>
      </c>
      <c r="L90" s="446"/>
      <c r="M90" s="211"/>
      <c r="N90" s="22"/>
      <c r="O90" s="22"/>
      <c r="P90" s="428"/>
      <c r="Q90" s="427">
        <f>M90+O90+P90+N90</f>
        <v>0</v>
      </c>
      <c r="R90" s="431"/>
      <c r="S90" s="428"/>
      <c r="T90" s="427">
        <f>R90+S90</f>
        <v>0</v>
      </c>
      <c r="U90" s="427">
        <f>Q90+T90</f>
        <v>0</v>
      </c>
      <c r="V90" s="443">
        <f t="shared" ref="V90:V96" si="83">U90+K90</f>
        <v>0</v>
      </c>
    </row>
    <row r="91" spans="1:22" ht="20.100000000000001" customHeight="1" x14ac:dyDescent="0.2">
      <c r="A91" s="199">
        <v>2</v>
      </c>
      <c r="B91" s="201"/>
      <c r="C91" s="196"/>
      <c r="D91" s="196"/>
      <c r="E91" s="196"/>
      <c r="F91" s="429"/>
      <c r="G91" s="427">
        <f t="shared" ref="G91:G95" si="84">C91+E91+F91+D91</f>
        <v>0</v>
      </c>
      <c r="H91" s="432"/>
      <c r="I91" s="429"/>
      <c r="J91" s="427">
        <f>H91+I91</f>
        <v>0</v>
      </c>
      <c r="K91" s="427">
        <f t="shared" ref="K91:K95" si="85">G91+J91</f>
        <v>0</v>
      </c>
      <c r="L91" s="446"/>
      <c r="M91" s="214"/>
      <c r="N91" s="196"/>
      <c r="O91" s="196"/>
      <c r="P91" s="429"/>
      <c r="Q91" s="427">
        <f t="shared" ref="Q91:Q95" si="86">M91+O91+P91+N91</f>
        <v>0</v>
      </c>
      <c r="R91" s="432"/>
      <c r="S91" s="429"/>
      <c r="T91" s="427">
        <f>R91+S91</f>
        <v>0</v>
      </c>
      <c r="U91" s="427">
        <f t="shared" ref="U91:U95" si="87">Q91+T91</f>
        <v>0</v>
      </c>
      <c r="V91" s="443">
        <f t="shared" si="83"/>
        <v>0</v>
      </c>
    </row>
    <row r="92" spans="1:22" ht="20.100000000000001" customHeight="1" x14ac:dyDescent="0.2">
      <c r="A92" s="199">
        <v>3</v>
      </c>
      <c r="B92" s="201"/>
      <c r="C92" s="196"/>
      <c r="D92" s="196"/>
      <c r="E92" s="196"/>
      <c r="F92" s="429"/>
      <c r="G92" s="427">
        <f t="shared" si="84"/>
        <v>0</v>
      </c>
      <c r="H92" s="432"/>
      <c r="I92" s="429"/>
      <c r="J92" s="427">
        <f t="shared" ref="J92:J95" si="88">H92+I92</f>
        <v>0</v>
      </c>
      <c r="K92" s="427">
        <f t="shared" si="85"/>
        <v>0</v>
      </c>
      <c r="L92" s="446"/>
      <c r="M92" s="214"/>
      <c r="N92" s="196"/>
      <c r="O92" s="196"/>
      <c r="P92" s="429"/>
      <c r="Q92" s="427">
        <f t="shared" si="86"/>
        <v>0</v>
      </c>
      <c r="R92" s="432"/>
      <c r="S92" s="429"/>
      <c r="T92" s="427">
        <f t="shared" ref="T92:T95" si="89">R92+S92</f>
        <v>0</v>
      </c>
      <c r="U92" s="427">
        <f t="shared" si="87"/>
        <v>0</v>
      </c>
      <c r="V92" s="443">
        <f t="shared" si="83"/>
        <v>0</v>
      </c>
    </row>
    <row r="93" spans="1:22" ht="20.100000000000001" customHeight="1" x14ac:dyDescent="0.2">
      <c r="A93" s="199">
        <v>4</v>
      </c>
      <c r="B93" s="201"/>
      <c r="C93" s="196"/>
      <c r="D93" s="196"/>
      <c r="E93" s="196"/>
      <c r="F93" s="429"/>
      <c r="G93" s="427">
        <f t="shared" si="84"/>
        <v>0</v>
      </c>
      <c r="H93" s="432"/>
      <c r="I93" s="429"/>
      <c r="J93" s="427">
        <f t="shared" si="88"/>
        <v>0</v>
      </c>
      <c r="K93" s="427">
        <f t="shared" si="85"/>
        <v>0</v>
      </c>
      <c r="L93" s="446"/>
      <c r="M93" s="214"/>
      <c r="N93" s="196"/>
      <c r="O93" s="196"/>
      <c r="P93" s="429"/>
      <c r="Q93" s="427">
        <f t="shared" si="86"/>
        <v>0</v>
      </c>
      <c r="R93" s="432"/>
      <c r="S93" s="429"/>
      <c r="T93" s="427">
        <f t="shared" si="89"/>
        <v>0</v>
      </c>
      <c r="U93" s="427">
        <f t="shared" si="87"/>
        <v>0</v>
      </c>
      <c r="V93" s="443">
        <f t="shared" si="83"/>
        <v>0</v>
      </c>
    </row>
    <row r="94" spans="1:22" ht="20.100000000000001" customHeight="1" x14ac:dyDescent="0.2">
      <c r="A94" s="199">
        <v>5</v>
      </c>
      <c r="B94" s="201"/>
      <c r="C94" s="196"/>
      <c r="D94" s="196"/>
      <c r="E94" s="196"/>
      <c r="F94" s="429"/>
      <c r="G94" s="427">
        <f t="shared" si="84"/>
        <v>0</v>
      </c>
      <c r="H94" s="432"/>
      <c r="I94" s="429"/>
      <c r="J94" s="427">
        <f t="shared" si="88"/>
        <v>0</v>
      </c>
      <c r="K94" s="427">
        <f t="shared" si="85"/>
        <v>0</v>
      </c>
      <c r="L94" s="446"/>
      <c r="M94" s="214"/>
      <c r="N94" s="196"/>
      <c r="O94" s="196"/>
      <c r="P94" s="429"/>
      <c r="Q94" s="427">
        <f t="shared" si="86"/>
        <v>0</v>
      </c>
      <c r="R94" s="432"/>
      <c r="S94" s="429"/>
      <c r="T94" s="427">
        <f t="shared" si="89"/>
        <v>0</v>
      </c>
      <c r="U94" s="427">
        <f t="shared" si="87"/>
        <v>0</v>
      </c>
      <c r="V94" s="443">
        <f t="shared" si="83"/>
        <v>0</v>
      </c>
    </row>
    <row r="95" spans="1:22" ht="20.100000000000001" customHeight="1" x14ac:dyDescent="0.2">
      <c r="A95" s="423">
        <v>6</v>
      </c>
      <c r="B95" s="424"/>
      <c r="C95" s="290"/>
      <c r="D95" s="290"/>
      <c r="E95" s="290"/>
      <c r="F95" s="430"/>
      <c r="G95" s="427">
        <f t="shared" si="84"/>
        <v>0</v>
      </c>
      <c r="H95" s="433"/>
      <c r="I95" s="430"/>
      <c r="J95" s="427">
        <f t="shared" si="88"/>
        <v>0</v>
      </c>
      <c r="K95" s="427">
        <f t="shared" si="85"/>
        <v>0</v>
      </c>
      <c r="L95" s="446"/>
      <c r="M95" s="289"/>
      <c r="N95" s="290"/>
      <c r="O95" s="290"/>
      <c r="P95" s="430"/>
      <c r="Q95" s="427">
        <f t="shared" si="86"/>
        <v>0</v>
      </c>
      <c r="R95" s="433"/>
      <c r="S95" s="430"/>
      <c r="T95" s="427">
        <f t="shared" si="89"/>
        <v>0</v>
      </c>
      <c r="U95" s="427">
        <f t="shared" si="87"/>
        <v>0</v>
      </c>
      <c r="V95" s="443">
        <f t="shared" si="83"/>
        <v>0</v>
      </c>
    </row>
    <row r="96" spans="1:22" ht="20.100000000000001" customHeight="1" x14ac:dyDescent="0.2">
      <c r="A96" s="1143" t="s">
        <v>726</v>
      </c>
      <c r="B96" s="1144"/>
      <c r="C96" s="422">
        <f>SUM(C90:C94)</f>
        <v>0</v>
      </c>
      <c r="D96" s="422">
        <f t="shared" ref="D96:K96" si="90">SUM(D90:D94)</f>
        <v>0</v>
      </c>
      <c r="E96" s="422">
        <f t="shared" si="90"/>
        <v>0</v>
      </c>
      <c r="F96" s="422">
        <f t="shared" si="90"/>
        <v>0</v>
      </c>
      <c r="G96" s="422">
        <f t="shared" si="90"/>
        <v>0</v>
      </c>
      <c r="H96" s="422">
        <f t="shared" si="90"/>
        <v>0</v>
      </c>
      <c r="I96" s="422">
        <f t="shared" si="90"/>
        <v>0</v>
      </c>
      <c r="J96" s="422">
        <f t="shared" si="90"/>
        <v>0</v>
      </c>
      <c r="K96" s="422">
        <f t="shared" si="90"/>
        <v>0</v>
      </c>
      <c r="L96" s="446"/>
      <c r="M96" s="422">
        <f>SUM(M90:M94)</f>
        <v>0</v>
      </c>
      <c r="N96" s="422">
        <f t="shared" ref="N96:U96" si="91">SUM(N90:N94)</f>
        <v>0</v>
      </c>
      <c r="O96" s="422">
        <f t="shared" si="91"/>
        <v>0</v>
      </c>
      <c r="P96" s="422">
        <f t="shared" si="91"/>
        <v>0</v>
      </c>
      <c r="Q96" s="422">
        <f t="shared" si="91"/>
        <v>0</v>
      </c>
      <c r="R96" s="422">
        <f t="shared" si="91"/>
        <v>0</v>
      </c>
      <c r="S96" s="422">
        <f t="shared" si="91"/>
        <v>0</v>
      </c>
      <c r="T96" s="422">
        <f t="shared" si="91"/>
        <v>0</v>
      </c>
      <c r="U96" s="422">
        <f t="shared" si="91"/>
        <v>0</v>
      </c>
      <c r="V96" s="443">
        <f t="shared" si="83"/>
        <v>0</v>
      </c>
    </row>
    <row r="97" spans="1:22" ht="34.5" customHeight="1" x14ac:dyDescent="0.2">
      <c r="A97" s="1139" t="s">
        <v>114</v>
      </c>
      <c r="B97" s="1140"/>
      <c r="C97" s="444">
        <f>C16+C24+C32+C40+C48+C56+C64+C72+C80+C96+C88</f>
        <v>0</v>
      </c>
      <c r="D97" s="444">
        <f t="shared" ref="D97:V97" si="92">D16+D24+D32+D40+D48+D56+D64+D72+D80+D96+D88</f>
        <v>0</v>
      </c>
      <c r="E97" s="444">
        <f t="shared" si="92"/>
        <v>0</v>
      </c>
      <c r="F97" s="444">
        <f t="shared" si="92"/>
        <v>0</v>
      </c>
      <c r="G97" s="444">
        <f t="shared" si="92"/>
        <v>0</v>
      </c>
      <c r="H97" s="444">
        <f t="shared" si="92"/>
        <v>0</v>
      </c>
      <c r="I97" s="444">
        <f t="shared" si="92"/>
        <v>0</v>
      </c>
      <c r="J97" s="444">
        <f t="shared" si="92"/>
        <v>0</v>
      </c>
      <c r="K97" s="444">
        <f t="shared" si="92"/>
        <v>0</v>
      </c>
      <c r="L97" s="447"/>
      <c r="M97" s="444">
        <f t="shared" si="92"/>
        <v>0</v>
      </c>
      <c r="N97" s="444">
        <f t="shared" si="92"/>
        <v>0</v>
      </c>
      <c r="O97" s="444">
        <f t="shared" si="92"/>
        <v>0</v>
      </c>
      <c r="P97" s="444">
        <f t="shared" si="92"/>
        <v>0</v>
      </c>
      <c r="Q97" s="444">
        <f t="shared" si="92"/>
        <v>0</v>
      </c>
      <c r="R97" s="444">
        <f t="shared" si="92"/>
        <v>0</v>
      </c>
      <c r="S97" s="444">
        <f t="shared" si="92"/>
        <v>0</v>
      </c>
      <c r="T97" s="444">
        <f t="shared" si="92"/>
        <v>0</v>
      </c>
      <c r="U97" s="444">
        <f t="shared" si="92"/>
        <v>0</v>
      </c>
      <c r="V97" s="444">
        <f t="shared" si="92"/>
        <v>0</v>
      </c>
    </row>
    <row r="102" spans="1:22" x14ac:dyDescent="0.2">
      <c r="B102" s="454"/>
      <c r="C102" s="454"/>
      <c r="D102" s="454"/>
      <c r="E102" s="454"/>
      <c r="F102" s="454"/>
      <c r="Q102" s="454"/>
      <c r="R102" s="454"/>
      <c r="S102" s="454"/>
      <c r="T102" s="454"/>
      <c r="U102" s="454"/>
      <c r="V102" s="456"/>
    </row>
    <row r="103" spans="1:22" ht="18" x14ac:dyDescent="0.25">
      <c r="B103" s="455" t="s">
        <v>945</v>
      </c>
      <c r="C103" s="453"/>
      <c r="D103" s="453"/>
      <c r="E103" s="453"/>
      <c r="Q103" s="455" t="s">
        <v>946</v>
      </c>
      <c r="R103" s="453"/>
      <c r="S103" s="453"/>
      <c r="T103" s="453"/>
    </row>
  </sheetData>
  <mergeCells count="40">
    <mergeCell ref="U1:V1"/>
    <mergeCell ref="C3:K3"/>
    <mergeCell ref="A5:B8"/>
    <mergeCell ref="C5:K5"/>
    <mergeCell ref="M5:U5"/>
    <mergeCell ref="V5:V8"/>
    <mergeCell ref="C6:K6"/>
    <mergeCell ref="M6:U6"/>
    <mergeCell ref="C7:G7"/>
    <mergeCell ref="A2:V2"/>
    <mergeCell ref="A32:B32"/>
    <mergeCell ref="H7:J7"/>
    <mergeCell ref="K7:K8"/>
    <mergeCell ref="M7:Q7"/>
    <mergeCell ref="R7:T7"/>
    <mergeCell ref="A16:B16"/>
    <mergeCell ref="A17:K17"/>
    <mergeCell ref="M17:U17"/>
    <mergeCell ref="A24:B24"/>
    <mergeCell ref="A25:B25"/>
    <mergeCell ref="U7:U8"/>
    <mergeCell ref="A9:K9"/>
    <mergeCell ref="M9:U9"/>
    <mergeCell ref="A80:B80"/>
    <mergeCell ref="A33:B33"/>
    <mergeCell ref="A40:B40"/>
    <mergeCell ref="A41:B41"/>
    <mergeCell ref="A48:B48"/>
    <mergeCell ref="A49:B49"/>
    <mergeCell ref="A56:B56"/>
    <mergeCell ref="A57:B57"/>
    <mergeCell ref="A64:B64"/>
    <mergeCell ref="A65:B65"/>
    <mergeCell ref="A72:B72"/>
    <mergeCell ref="A73:B73"/>
    <mergeCell ref="A81:B81"/>
    <mergeCell ref="A88:B88"/>
    <mergeCell ref="A89:B89"/>
    <mergeCell ref="A96:B96"/>
    <mergeCell ref="A97:B97"/>
  </mergeCells>
  <hyperlinks>
    <hyperlink ref="C7:G7" location="PQF!A1" display="PQF!A1"/>
    <hyperlink ref="H7:J7" location="PQF!A1" display="PQF!A1"/>
    <hyperlink ref="R7:T7" location="PQF!A1" display="PQF!A1"/>
    <hyperlink ref="M7:Q7" location="PQF!A1" display="PQF!A1"/>
  </hyperlinks>
  <printOptions horizontalCentered="1"/>
  <pageMargins left="0.25" right="0.25" top="0.25" bottom="0.25" header="0.5" footer="0.5"/>
  <pageSetup paperSize="9" scale="88" fitToWidth="0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05"/>
  <sheetViews>
    <sheetView view="pageBreakPreview" zoomScale="80" zoomScaleNormal="69" zoomScaleSheetLayoutView="80" workbookViewId="0">
      <selection activeCell="E14" sqref="E14"/>
    </sheetView>
  </sheetViews>
  <sheetFormatPr defaultRowHeight="15.75" x14ac:dyDescent="0.2"/>
  <cols>
    <col min="1" max="1" width="3.7109375" style="39" customWidth="1"/>
    <col min="2" max="2" width="22.7109375" style="142" customWidth="1"/>
    <col min="3" max="12" width="8.7109375" style="1" customWidth="1"/>
    <col min="13" max="13" width="1.28515625" style="1" customWidth="1"/>
    <col min="14" max="23" width="8.7109375" style="1" customWidth="1"/>
    <col min="24" max="24" width="13.7109375" style="441" customWidth="1"/>
    <col min="25" max="31" width="14.28515625" style="1" customWidth="1"/>
    <col min="32" max="246" width="9.140625" style="1"/>
    <col min="247" max="247" width="38.5703125" style="1" customWidth="1"/>
    <col min="248" max="248" width="6.5703125" style="1" customWidth="1"/>
    <col min="249" max="249" width="7.7109375" style="1" bestFit="1" customWidth="1"/>
    <col min="250" max="250" width="7.28515625" style="1" customWidth="1"/>
    <col min="251" max="251" width="6.5703125" style="1" bestFit="1" customWidth="1"/>
    <col min="252" max="252" width="7.28515625" style="1" bestFit="1" customWidth="1"/>
    <col min="253" max="253" width="8.140625" style="1" customWidth="1"/>
    <col min="254" max="254" width="7.140625" style="1" customWidth="1"/>
    <col min="255" max="255" width="7.7109375" style="1" bestFit="1" customWidth="1"/>
    <col min="256" max="256" width="7.28515625" style="1" customWidth="1"/>
    <col min="257" max="257" width="7" style="1" customWidth="1"/>
    <col min="258" max="258" width="7.5703125" style="1" customWidth="1"/>
    <col min="259" max="259" width="7.140625" style="1" customWidth="1"/>
    <col min="260" max="260" width="7" style="1" customWidth="1"/>
    <col min="261" max="261" width="7.5703125" style="1" customWidth="1"/>
    <col min="262" max="262" width="7.140625" style="1" customWidth="1"/>
    <col min="263" max="279" width="8.7109375" style="1" customWidth="1"/>
    <col min="280" max="280" width="36.85546875" style="1" customWidth="1"/>
    <col min="281" max="287" width="14.28515625" style="1" customWidth="1"/>
    <col min="288" max="502" width="9.140625" style="1"/>
    <col min="503" max="503" width="38.5703125" style="1" customWidth="1"/>
    <col min="504" max="504" width="6.5703125" style="1" customWidth="1"/>
    <col min="505" max="505" width="7.7109375" style="1" bestFit="1" customWidth="1"/>
    <col min="506" max="506" width="7.28515625" style="1" customWidth="1"/>
    <col min="507" max="507" width="6.5703125" style="1" bestFit="1" customWidth="1"/>
    <col min="508" max="508" width="7.28515625" style="1" bestFit="1" customWidth="1"/>
    <col min="509" max="509" width="8.140625" style="1" customWidth="1"/>
    <col min="510" max="510" width="7.140625" style="1" customWidth="1"/>
    <col min="511" max="511" width="7.7109375" style="1" bestFit="1" customWidth="1"/>
    <col min="512" max="512" width="7.28515625" style="1" customWidth="1"/>
    <col min="513" max="513" width="7" style="1" customWidth="1"/>
    <col min="514" max="514" width="7.5703125" style="1" customWidth="1"/>
    <col min="515" max="515" width="7.140625" style="1" customWidth="1"/>
    <col min="516" max="516" width="7" style="1" customWidth="1"/>
    <col min="517" max="517" width="7.5703125" style="1" customWidth="1"/>
    <col min="518" max="518" width="7.140625" style="1" customWidth="1"/>
    <col min="519" max="535" width="8.7109375" style="1" customWidth="1"/>
    <col min="536" max="536" width="36.85546875" style="1" customWidth="1"/>
    <col min="537" max="543" width="14.28515625" style="1" customWidth="1"/>
    <col min="544" max="758" width="9.140625" style="1"/>
    <col min="759" max="759" width="38.5703125" style="1" customWidth="1"/>
    <col min="760" max="760" width="6.5703125" style="1" customWidth="1"/>
    <col min="761" max="761" width="7.7109375" style="1" bestFit="1" customWidth="1"/>
    <col min="762" max="762" width="7.28515625" style="1" customWidth="1"/>
    <col min="763" max="763" width="6.5703125" style="1" bestFit="1" customWidth="1"/>
    <col min="764" max="764" width="7.28515625" style="1" bestFit="1" customWidth="1"/>
    <col min="765" max="765" width="8.140625" style="1" customWidth="1"/>
    <col min="766" max="766" width="7.140625" style="1" customWidth="1"/>
    <col min="767" max="767" width="7.7109375" style="1" bestFit="1" customWidth="1"/>
    <col min="768" max="768" width="7.28515625" style="1" customWidth="1"/>
    <col min="769" max="769" width="7" style="1" customWidth="1"/>
    <col min="770" max="770" width="7.5703125" style="1" customWidth="1"/>
    <col min="771" max="771" width="7.140625" style="1" customWidth="1"/>
    <col min="772" max="772" width="7" style="1" customWidth="1"/>
    <col min="773" max="773" width="7.5703125" style="1" customWidth="1"/>
    <col min="774" max="774" width="7.140625" style="1" customWidth="1"/>
    <col min="775" max="791" width="8.7109375" style="1" customWidth="1"/>
    <col min="792" max="792" width="36.85546875" style="1" customWidth="1"/>
    <col min="793" max="799" width="14.28515625" style="1" customWidth="1"/>
    <col min="800" max="1014" width="9.140625" style="1"/>
    <col min="1015" max="1015" width="38.5703125" style="1" customWidth="1"/>
    <col min="1016" max="1016" width="6.5703125" style="1" customWidth="1"/>
    <col min="1017" max="1017" width="7.7109375" style="1" bestFit="1" customWidth="1"/>
    <col min="1018" max="1018" width="7.28515625" style="1" customWidth="1"/>
    <col min="1019" max="1019" width="6.5703125" style="1" bestFit="1" customWidth="1"/>
    <col min="1020" max="1020" width="7.28515625" style="1" bestFit="1" customWidth="1"/>
    <col min="1021" max="1021" width="8.140625" style="1" customWidth="1"/>
    <col min="1022" max="1022" width="7.140625" style="1" customWidth="1"/>
    <col min="1023" max="1023" width="7.7109375" style="1" bestFit="1" customWidth="1"/>
    <col min="1024" max="1024" width="7.28515625" style="1" customWidth="1"/>
    <col min="1025" max="1025" width="7" style="1" customWidth="1"/>
    <col min="1026" max="1026" width="7.5703125" style="1" customWidth="1"/>
    <col min="1027" max="1027" width="7.140625" style="1" customWidth="1"/>
    <col min="1028" max="1028" width="7" style="1" customWidth="1"/>
    <col min="1029" max="1029" width="7.5703125" style="1" customWidth="1"/>
    <col min="1030" max="1030" width="7.140625" style="1" customWidth="1"/>
    <col min="1031" max="1047" width="8.7109375" style="1" customWidth="1"/>
    <col min="1048" max="1048" width="36.85546875" style="1" customWidth="1"/>
    <col min="1049" max="1055" width="14.28515625" style="1" customWidth="1"/>
    <col min="1056" max="1270" width="9.140625" style="1"/>
    <col min="1271" max="1271" width="38.5703125" style="1" customWidth="1"/>
    <col min="1272" max="1272" width="6.5703125" style="1" customWidth="1"/>
    <col min="1273" max="1273" width="7.7109375" style="1" bestFit="1" customWidth="1"/>
    <col min="1274" max="1274" width="7.28515625" style="1" customWidth="1"/>
    <col min="1275" max="1275" width="6.5703125" style="1" bestFit="1" customWidth="1"/>
    <col min="1276" max="1276" width="7.28515625" style="1" bestFit="1" customWidth="1"/>
    <col min="1277" max="1277" width="8.140625" style="1" customWidth="1"/>
    <col min="1278" max="1278" width="7.140625" style="1" customWidth="1"/>
    <col min="1279" max="1279" width="7.7109375" style="1" bestFit="1" customWidth="1"/>
    <col min="1280" max="1280" width="7.28515625" style="1" customWidth="1"/>
    <col min="1281" max="1281" width="7" style="1" customWidth="1"/>
    <col min="1282" max="1282" width="7.5703125" style="1" customWidth="1"/>
    <col min="1283" max="1283" width="7.140625" style="1" customWidth="1"/>
    <col min="1284" max="1284" width="7" style="1" customWidth="1"/>
    <col min="1285" max="1285" width="7.5703125" style="1" customWidth="1"/>
    <col min="1286" max="1286" width="7.140625" style="1" customWidth="1"/>
    <col min="1287" max="1303" width="8.7109375" style="1" customWidth="1"/>
    <col min="1304" max="1304" width="36.85546875" style="1" customWidth="1"/>
    <col min="1305" max="1311" width="14.28515625" style="1" customWidth="1"/>
    <col min="1312" max="1526" width="9.140625" style="1"/>
    <col min="1527" max="1527" width="38.5703125" style="1" customWidth="1"/>
    <col min="1528" max="1528" width="6.5703125" style="1" customWidth="1"/>
    <col min="1529" max="1529" width="7.7109375" style="1" bestFit="1" customWidth="1"/>
    <col min="1530" max="1530" width="7.28515625" style="1" customWidth="1"/>
    <col min="1531" max="1531" width="6.5703125" style="1" bestFit="1" customWidth="1"/>
    <col min="1532" max="1532" width="7.28515625" style="1" bestFit="1" customWidth="1"/>
    <col min="1533" max="1533" width="8.140625" style="1" customWidth="1"/>
    <col min="1534" max="1534" width="7.140625" style="1" customWidth="1"/>
    <col min="1535" max="1535" width="7.7109375" style="1" bestFit="1" customWidth="1"/>
    <col min="1536" max="1536" width="7.28515625" style="1" customWidth="1"/>
    <col min="1537" max="1537" width="7" style="1" customWidth="1"/>
    <col min="1538" max="1538" width="7.5703125" style="1" customWidth="1"/>
    <col min="1539" max="1539" width="7.140625" style="1" customWidth="1"/>
    <col min="1540" max="1540" width="7" style="1" customWidth="1"/>
    <col min="1541" max="1541" width="7.5703125" style="1" customWidth="1"/>
    <col min="1542" max="1542" width="7.140625" style="1" customWidth="1"/>
    <col min="1543" max="1559" width="8.7109375" style="1" customWidth="1"/>
    <col min="1560" max="1560" width="36.85546875" style="1" customWidth="1"/>
    <col min="1561" max="1567" width="14.28515625" style="1" customWidth="1"/>
    <col min="1568" max="1782" width="9.140625" style="1"/>
    <col min="1783" max="1783" width="38.5703125" style="1" customWidth="1"/>
    <col min="1784" max="1784" width="6.5703125" style="1" customWidth="1"/>
    <col min="1785" max="1785" width="7.7109375" style="1" bestFit="1" customWidth="1"/>
    <col min="1786" max="1786" width="7.28515625" style="1" customWidth="1"/>
    <col min="1787" max="1787" width="6.5703125" style="1" bestFit="1" customWidth="1"/>
    <col min="1788" max="1788" width="7.28515625" style="1" bestFit="1" customWidth="1"/>
    <col min="1789" max="1789" width="8.140625" style="1" customWidth="1"/>
    <col min="1790" max="1790" width="7.140625" style="1" customWidth="1"/>
    <col min="1791" max="1791" width="7.7109375" style="1" bestFit="1" customWidth="1"/>
    <col min="1792" max="1792" width="7.28515625" style="1" customWidth="1"/>
    <col min="1793" max="1793" width="7" style="1" customWidth="1"/>
    <col min="1794" max="1794" width="7.5703125" style="1" customWidth="1"/>
    <col min="1795" max="1795" width="7.140625" style="1" customWidth="1"/>
    <col min="1796" max="1796" width="7" style="1" customWidth="1"/>
    <col min="1797" max="1797" width="7.5703125" style="1" customWidth="1"/>
    <col min="1798" max="1798" width="7.140625" style="1" customWidth="1"/>
    <col min="1799" max="1815" width="8.7109375" style="1" customWidth="1"/>
    <col min="1816" max="1816" width="36.85546875" style="1" customWidth="1"/>
    <col min="1817" max="1823" width="14.28515625" style="1" customWidth="1"/>
    <col min="1824" max="2038" width="9.140625" style="1"/>
    <col min="2039" max="2039" width="38.5703125" style="1" customWidth="1"/>
    <col min="2040" max="2040" width="6.5703125" style="1" customWidth="1"/>
    <col min="2041" max="2041" width="7.7109375" style="1" bestFit="1" customWidth="1"/>
    <col min="2042" max="2042" width="7.28515625" style="1" customWidth="1"/>
    <col min="2043" max="2043" width="6.5703125" style="1" bestFit="1" customWidth="1"/>
    <col min="2044" max="2044" width="7.28515625" style="1" bestFit="1" customWidth="1"/>
    <col min="2045" max="2045" width="8.140625" style="1" customWidth="1"/>
    <col min="2046" max="2046" width="7.140625" style="1" customWidth="1"/>
    <col min="2047" max="2047" width="7.7109375" style="1" bestFit="1" customWidth="1"/>
    <col min="2048" max="2048" width="7.28515625" style="1" customWidth="1"/>
    <col min="2049" max="2049" width="7" style="1" customWidth="1"/>
    <col min="2050" max="2050" width="7.5703125" style="1" customWidth="1"/>
    <col min="2051" max="2051" width="7.140625" style="1" customWidth="1"/>
    <col min="2052" max="2052" width="7" style="1" customWidth="1"/>
    <col min="2053" max="2053" width="7.5703125" style="1" customWidth="1"/>
    <col min="2054" max="2054" width="7.140625" style="1" customWidth="1"/>
    <col min="2055" max="2071" width="8.7109375" style="1" customWidth="1"/>
    <col min="2072" max="2072" width="36.85546875" style="1" customWidth="1"/>
    <col min="2073" max="2079" width="14.28515625" style="1" customWidth="1"/>
    <col min="2080" max="2294" width="9.140625" style="1"/>
    <col min="2295" max="2295" width="38.5703125" style="1" customWidth="1"/>
    <col min="2296" max="2296" width="6.5703125" style="1" customWidth="1"/>
    <col min="2297" max="2297" width="7.7109375" style="1" bestFit="1" customWidth="1"/>
    <col min="2298" max="2298" width="7.28515625" style="1" customWidth="1"/>
    <col min="2299" max="2299" width="6.5703125" style="1" bestFit="1" customWidth="1"/>
    <col min="2300" max="2300" width="7.28515625" style="1" bestFit="1" customWidth="1"/>
    <col min="2301" max="2301" width="8.140625" style="1" customWidth="1"/>
    <col min="2302" max="2302" width="7.140625" style="1" customWidth="1"/>
    <col min="2303" max="2303" width="7.7109375" style="1" bestFit="1" customWidth="1"/>
    <col min="2304" max="2304" width="7.28515625" style="1" customWidth="1"/>
    <col min="2305" max="2305" width="7" style="1" customWidth="1"/>
    <col min="2306" max="2306" width="7.5703125" style="1" customWidth="1"/>
    <col min="2307" max="2307" width="7.140625" style="1" customWidth="1"/>
    <col min="2308" max="2308" width="7" style="1" customWidth="1"/>
    <col min="2309" max="2309" width="7.5703125" style="1" customWidth="1"/>
    <col min="2310" max="2310" width="7.140625" style="1" customWidth="1"/>
    <col min="2311" max="2327" width="8.7109375" style="1" customWidth="1"/>
    <col min="2328" max="2328" width="36.85546875" style="1" customWidth="1"/>
    <col min="2329" max="2335" width="14.28515625" style="1" customWidth="1"/>
    <col min="2336" max="2550" width="9.140625" style="1"/>
    <col min="2551" max="2551" width="38.5703125" style="1" customWidth="1"/>
    <col min="2552" max="2552" width="6.5703125" style="1" customWidth="1"/>
    <col min="2553" max="2553" width="7.7109375" style="1" bestFit="1" customWidth="1"/>
    <col min="2554" max="2554" width="7.28515625" style="1" customWidth="1"/>
    <col min="2555" max="2555" width="6.5703125" style="1" bestFit="1" customWidth="1"/>
    <col min="2556" max="2556" width="7.28515625" style="1" bestFit="1" customWidth="1"/>
    <col min="2557" max="2557" width="8.140625" style="1" customWidth="1"/>
    <col min="2558" max="2558" width="7.140625" style="1" customWidth="1"/>
    <col min="2559" max="2559" width="7.7109375" style="1" bestFit="1" customWidth="1"/>
    <col min="2560" max="2560" width="7.28515625" style="1" customWidth="1"/>
    <col min="2561" max="2561" width="7" style="1" customWidth="1"/>
    <col min="2562" max="2562" width="7.5703125" style="1" customWidth="1"/>
    <col min="2563" max="2563" width="7.140625" style="1" customWidth="1"/>
    <col min="2564" max="2564" width="7" style="1" customWidth="1"/>
    <col min="2565" max="2565" width="7.5703125" style="1" customWidth="1"/>
    <col min="2566" max="2566" width="7.140625" style="1" customWidth="1"/>
    <col min="2567" max="2583" width="8.7109375" style="1" customWidth="1"/>
    <col min="2584" max="2584" width="36.85546875" style="1" customWidth="1"/>
    <col min="2585" max="2591" width="14.28515625" style="1" customWidth="1"/>
    <col min="2592" max="2806" width="9.140625" style="1"/>
    <col min="2807" max="2807" width="38.5703125" style="1" customWidth="1"/>
    <col min="2808" max="2808" width="6.5703125" style="1" customWidth="1"/>
    <col min="2809" max="2809" width="7.7109375" style="1" bestFit="1" customWidth="1"/>
    <col min="2810" max="2810" width="7.28515625" style="1" customWidth="1"/>
    <col min="2811" max="2811" width="6.5703125" style="1" bestFit="1" customWidth="1"/>
    <col min="2812" max="2812" width="7.28515625" style="1" bestFit="1" customWidth="1"/>
    <col min="2813" max="2813" width="8.140625" style="1" customWidth="1"/>
    <col min="2814" max="2814" width="7.140625" style="1" customWidth="1"/>
    <col min="2815" max="2815" width="7.7109375" style="1" bestFit="1" customWidth="1"/>
    <col min="2816" max="2816" width="7.28515625" style="1" customWidth="1"/>
    <col min="2817" max="2817" width="7" style="1" customWidth="1"/>
    <col min="2818" max="2818" width="7.5703125" style="1" customWidth="1"/>
    <col min="2819" max="2819" width="7.140625" style="1" customWidth="1"/>
    <col min="2820" max="2820" width="7" style="1" customWidth="1"/>
    <col min="2821" max="2821" width="7.5703125" style="1" customWidth="1"/>
    <col min="2822" max="2822" width="7.140625" style="1" customWidth="1"/>
    <col min="2823" max="2839" width="8.7109375" style="1" customWidth="1"/>
    <col min="2840" max="2840" width="36.85546875" style="1" customWidth="1"/>
    <col min="2841" max="2847" width="14.28515625" style="1" customWidth="1"/>
    <col min="2848" max="3062" width="9.140625" style="1"/>
    <col min="3063" max="3063" width="38.5703125" style="1" customWidth="1"/>
    <col min="3064" max="3064" width="6.5703125" style="1" customWidth="1"/>
    <col min="3065" max="3065" width="7.7109375" style="1" bestFit="1" customWidth="1"/>
    <col min="3066" max="3066" width="7.28515625" style="1" customWidth="1"/>
    <col min="3067" max="3067" width="6.5703125" style="1" bestFit="1" customWidth="1"/>
    <col min="3068" max="3068" width="7.28515625" style="1" bestFit="1" customWidth="1"/>
    <col min="3069" max="3069" width="8.140625" style="1" customWidth="1"/>
    <col min="3070" max="3070" width="7.140625" style="1" customWidth="1"/>
    <col min="3071" max="3071" width="7.7109375" style="1" bestFit="1" customWidth="1"/>
    <col min="3072" max="3072" width="7.28515625" style="1" customWidth="1"/>
    <col min="3073" max="3073" width="7" style="1" customWidth="1"/>
    <col min="3074" max="3074" width="7.5703125" style="1" customWidth="1"/>
    <col min="3075" max="3075" width="7.140625" style="1" customWidth="1"/>
    <col min="3076" max="3076" width="7" style="1" customWidth="1"/>
    <col min="3077" max="3077" width="7.5703125" style="1" customWidth="1"/>
    <col min="3078" max="3078" width="7.140625" style="1" customWidth="1"/>
    <col min="3079" max="3095" width="8.7109375" style="1" customWidth="1"/>
    <col min="3096" max="3096" width="36.85546875" style="1" customWidth="1"/>
    <col min="3097" max="3103" width="14.28515625" style="1" customWidth="1"/>
    <col min="3104" max="3318" width="9.140625" style="1"/>
    <col min="3319" max="3319" width="38.5703125" style="1" customWidth="1"/>
    <col min="3320" max="3320" width="6.5703125" style="1" customWidth="1"/>
    <col min="3321" max="3321" width="7.7109375" style="1" bestFit="1" customWidth="1"/>
    <col min="3322" max="3322" width="7.28515625" style="1" customWidth="1"/>
    <col min="3323" max="3323" width="6.5703125" style="1" bestFit="1" customWidth="1"/>
    <col min="3324" max="3324" width="7.28515625" style="1" bestFit="1" customWidth="1"/>
    <col min="3325" max="3325" width="8.140625" style="1" customWidth="1"/>
    <col min="3326" max="3326" width="7.140625" style="1" customWidth="1"/>
    <col min="3327" max="3327" width="7.7109375" style="1" bestFit="1" customWidth="1"/>
    <col min="3328" max="3328" width="7.28515625" style="1" customWidth="1"/>
    <col min="3329" max="3329" width="7" style="1" customWidth="1"/>
    <col min="3330" max="3330" width="7.5703125" style="1" customWidth="1"/>
    <col min="3331" max="3331" width="7.140625" style="1" customWidth="1"/>
    <col min="3332" max="3332" width="7" style="1" customWidth="1"/>
    <col min="3333" max="3333" width="7.5703125" style="1" customWidth="1"/>
    <col min="3334" max="3334" width="7.140625" style="1" customWidth="1"/>
    <col min="3335" max="3351" width="8.7109375" style="1" customWidth="1"/>
    <col min="3352" max="3352" width="36.85546875" style="1" customWidth="1"/>
    <col min="3353" max="3359" width="14.28515625" style="1" customWidth="1"/>
    <col min="3360" max="3574" width="9.140625" style="1"/>
    <col min="3575" max="3575" width="38.5703125" style="1" customWidth="1"/>
    <col min="3576" max="3576" width="6.5703125" style="1" customWidth="1"/>
    <col min="3577" max="3577" width="7.7109375" style="1" bestFit="1" customWidth="1"/>
    <col min="3578" max="3578" width="7.28515625" style="1" customWidth="1"/>
    <col min="3579" max="3579" width="6.5703125" style="1" bestFit="1" customWidth="1"/>
    <col min="3580" max="3580" width="7.28515625" style="1" bestFit="1" customWidth="1"/>
    <col min="3581" max="3581" width="8.140625" style="1" customWidth="1"/>
    <col min="3582" max="3582" width="7.140625" style="1" customWidth="1"/>
    <col min="3583" max="3583" width="7.7109375" style="1" bestFit="1" customWidth="1"/>
    <col min="3584" max="3584" width="7.28515625" style="1" customWidth="1"/>
    <col min="3585" max="3585" width="7" style="1" customWidth="1"/>
    <col min="3586" max="3586" width="7.5703125" style="1" customWidth="1"/>
    <col min="3587" max="3587" width="7.140625" style="1" customWidth="1"/>
    <col min="3588" max="3588" width="7" style="1" customWidth="1"/>
    <col min="3589" max="3589" width="7.5703125" style="1" customWidth="1"/>
    <col min="3590" max="3590" width="7.140625" style="1" customWidth="1"/>
    <col min="3591" max="3607" width="8.7109375" style="1" customWidth="1"/>
    <col min="3608" max="3608" width="36.85546875" style="1" customWidth="1"/>
    <col min="3609" max="3615" width="14.28515625" style="1" customWidth="1"/>
    <col min="3616" max="3830" width="9.140625" style="1"/>
    <col min="3831" max="3831" width="38.5703125" style="1" customWidth="1"/>
    <col min="3832" max="3832" width="6.5703125" style="1" customWidth="1"/>
    <col min="3833" max="3833" width="7.7109375" style="1" bestFit="1" customWidth="1"/>
    <col min="3834" max="3834" width="7.28515625" style="1" customWidth="1"/>
    <col min="3835" max="3835" width="6.5703125" style="1" bestFit="1" customWidth="1"/>
    <col min="3836" max="3836" width="7.28515625" style="1" bestFit="1" customWidth="1"/>
    <col min="3837" max="3837" width="8.140625" style="1" customWidth="1"/>
    <col min="3838" max="3838" width="7.140625" style="1" customWidth="1"/>
    <col min="3839" max="3839" width="7.7109375" style="1" bestFit="1" customWidth="1"/>
    <col min="3840" max="3840" width="7.28515625" style="1" customWidth="1"/>
    <col min="3841" max="3841" width="7" style="1" customWidth="1"/>
    <col min="3842" max="3842" width="7.5703125" style="1" customWidth="1"/>
    <col min="3843" max="3843" width="7.140625" style="1" customWidth="1"/>
    <col min="3844" max="3844" width="7" style="1" customWidth="1"/>
    <col min="3845" max="3845" width="7.5703125" style="1" customWidth="1"/>
    <col min="3846" max="3846" width="7.140625" style="1" customWidth="1"/>
    <col min="3847" max="3863" width="8.7109375" style="1" customWidth="1"/>
    <col min="3864" max="3864" width="36.85546875" style="1" customWidth="1"/>
    <col min="3865" max="3871" width="14.28515625" style="1" customWidth="1"/>
    <col min="3872" max="4086" width="9.140625" style="1"/>
    <col min="4087" max="4087" width="38.5703125" style="1" customWidth="1"/>
    <col min="4088" max="4088" width="6.5703125" style="1" customWidth="1"/>
    <col min="4089" max="4089" width="7.7109375" style="1" bestFit="1" customWidth="1"/>
    <col min="4090" max="4090" width="7.28515625" style="1" customWidth="1"/>
    <col min="4091" max="4091" width="6.5703125" style="1" bestFit="1" customWidth="1"/>
    <col min="4092" max="4092" width="7.28515625" style="1" bestFit="1" customWidth="1"/>
    <col min="4093" max="4093" width="8.140625" style="1" customWidth="1"/>
    <col min="4094" max="4094" width="7.140625" style="1" customWidth="1"/>
    <col min="4095" max="4095" width="7.7109375" style="1" bestFit="1" customWidth="1"/>
    <col min="4096" max="4096" width="7.28515625" style="1" customWidth="1"/>
    <col min="4097" max="4097" width="7" style="1" customWidth="1"/>
    <col min="4098" max="4098" width="7.5703125" style="1" customWidth="1"/>
    <col min="4099" max="4099" width="7.140625" style="1" customWidth="1"/>
    <col min="4100" max="4100" width="7" style="1" customWidth="1"/>
    <col min="4101" max="4101" width="7.5703125" style="1" customWidth="1"/>
    <col min="4102" max="4102" width="7.140625" style="1" customWidth="1"/>
    <col min="4103" max="4119" width="8.7109375" style="1" customWidth="1"/>
    <col min="4120" max="4120" width="36.85546875" style="1" customWidth="1"/>
    <col min="4121" max="4127" width="14.28515625" style="1" customWidth="1"/>
    <col min="4128" max="4342" width="9.140625" style="1"/>
    <col min="4343" max="4343" width="38.5703125" style="1" customWidth="1"/>
    <col min="4344" max="4344" width="6.5703125" style="1" customWidth="1"/>
    <col min="4345" max="4345" width="7.7109375" style="1" bestFit="1" customWidth="1"/>
    <col min="4346" max="4346" width="7.28515625" style="1" customWidth="1"/>
    <col min="4347" max="4347" width="6.5703125" style="1" bestFit="1" customWidth="1"/>
    <col min="4348" max="4348" width="7.28515625" style="1" bestFit="1" customWidth="1"/>
    <col min="4349" max="4349" width="8.140625" style="1" customWidth="1"/>
    <col min="4350" max="4350" width="7.140625" style="1" customWidth="1"/>
    <col min="4351" max="4351" width="7.7109375" style="1" bestFit="1" customWidth="1"/>
    <col min="4352" max="4352" width="7.28515625" style="1" customWidth="1"/>
    <col min="4353" max="4353" width="7" style="1" customWidth="1"/>
    <col min="4354" max="4354" width="7.5703125" style="1" customWidth="1"/>
    <col min="4355" max="4355" width="7.140625" style="1" customWidth="1"/>
    <col min="4356" max="4356" width="7" style="1" customWidth="1"/>
    <col min="4357" max="4357" width="7.5703125" style="1" customWidth="1"/>
    <col min="4358" max="4358" width="7.140625" style="1" customWidth="1"/>
    <col min="4359" max="4375" width="8.7109375" style="1" customWidth="1"/>
    <col min="4376" max="4376" width="36.85546875" style="1" customWidth="1"/>
    <col min="4377" max="4383" width="14.28515625" style="1" customWidth="1"/>
    <col min="4384" max="4598" width="9.140625" style="1"/>
    <col min="4599" max="4599" width="38.5703125" style="1" customWidth="1"/>
    <col min="4600" max="4600" width="6.5703125" style="1" customWidth="1"/>
    <col min="4601" max="4601" width="7.7109375" style="1" bestFit="1" customWidth="1"/>
    <col min="4602" max="4602" width="7.28515625" style="1" customWidth="1"/>
    <col min="4603" max="4603" width="6.5703125" style="1" bestFit="1" customWidth="1"/>
    <col min="4604" max="4604" width="7.28515625" style="1" bestFit="1" customWidth="1"/>
    <col min="4605" max="4605" width="8.140625" style="1" customWidth="1"/>
    <col min="4606" max="4606" width="7.140625" style="1" customWidth="1"/>
    <col min="4607" max="4607" width="7.7109375" style="1" bestFit="1" customWidth="1"/>
    <col min="4608" max="4608" width="7.28515625" style="1" customWidth="1"/>
    <col min="4609" max="4609" width="7" style="1" customWidth="1"/>
    <col min="4610" max="4610" width="7.5703125" style="1" customWidth="1"/>
    <col min="4611" max="4611" width="7.140625" style="1" customWidth="1"/>
    <col min="4612" max="4612" width="7" style="1" customWidth="1"/>
    <col min="4613" max="4613" width="7.5703125" style="1" customWidth="1"/>
    <col min="4614" max="4614" width="7.140625" style="1" customWidth="1"/>
    <col min="4615" max="4631" width="8.7109375" style="1" customWidth="1"/>
    <col min="4632" max="4632" width="36.85546875" style="1" customWidth="1"/>
    <col min="4633" max="4639" width="14.28515625" style="1" customWidth="1"/>
    <col min="4640" max="4854" width="9.140625" style="1"/>
    <col min="4855" max="4855" width="38.5703125" style="1" customWidth="1"/>
    <col min="4856" max="4856" width="6.5703125" style="1" customWidth="1"/>
    <col min="4857" max="4857" width="7.7109375" style="1" bestFit="1" customWidth="1"/>
    <col min="4858" max="4858" width="7.28515625" style="1" customWidth="1"/>
    <col min="4859" max="4859" width="6.5703125" style="1" bestFit="1" customWidth="1"/>
    <col min="4860" max="4860" width="7.28515625" style="1" bestFit="1" customWidth="1"/>
    <col min="4861" max="4861" width="8.140625" style="1" customWidth="1"/>
    <col min="4862" max="4862" width="7.140625" style="1" customWidth="1"/>
    <col min="4863" max="4863" width="7.7109375" style="1" bestFit="1" customWidth="1"/>
    <col min="4864" max="4864" width="7.28515625" style="1" customWidth="1"/>
    <col min="4865" max="4865" width="7" style="1" customWidth="1"/>
    <col min="4866" max="4866" width="7.5703125" style="1" customWidth="1"/>
    <col min="4867" max="4867" width="7.140625" style="1" customWidth="1"/>
    <col min="4868" max="4868" width="7" style="1" customWidth="1"/>
    <col min="4869" max="4869" width="7.5703125" style="1" customWidth="1"/>
    <col min="4870" max="4870" width="7.140625" style="1" customWidth="1"/>
    <col min="4871" max="4887" width="8.7109375" style="1" customWidth="1"/>
    <col min="4888" max="4888" width="36.85546875" style="1" customWidth="1"/>
    <col min="4889" max="4895" width="14.28515625" style="1" customWidth="1"/>
    <col min="4896" max="5110" width="9.140625" style="1"/>
    <col min="5111" max="5111" width="38.5703125" style="1" customWidth="1"/>
    <col min="5112" max="5112" width="6.5703125" style="1" customWidth="1"/>
    <col min="5113" max="5113" width="7.7109375" style="1" bestFit="1" customWidth="1"/>
    <col min="5114" max="5114" width="7.28515625" style="1" customWidth="1"/>
    <col min="5115" max="5115" width="6.5703125" style="1" bestFit="1" customWidth="1"/>
    <col min="5116" max="5116" width="7.28515625" style="1" bestFit="1" customWidth="1"/>
    <col min="5117" max="5117" width="8.140625" style="1" customWidth="1"/>
    <col min="5118" max="5118" width="7.140625" style="1" customWidth="1"/>
    <col min="5119" max="5119" width="7.7109375" style="1" bestFit="1" customWidth="1"/>
    <col min="5120" max="5120" width="7.28515625" style="1" customWidth="1"/>
    <col min="5121" max="5121" width="7" style="1" customWidth="1"/>
    <col min="5122" max="5122" width="7.5703125" style="1" customWidth="1"/>
    <col min="5123" max="5123" width="7.140625" style="1" customWidth="1"/>
    <col min="5124" max="5124" width="7" style="1" customWidth="1"/>
    <col min="5125" max="5125" width="7.5703125" style="1" customWidth="1"/>
    <col min="5126" max="5126" width="7.140625" style="1" customWidth="1"/>
    <col min="5127" max="5143" width="8.7109375" style="1" customWidth="1"/>
    <col min="5144" max="5144" width="36.85546875" style="1" customWidth="1"/>
    <col min="5145" max="5151" width="14.28515625" style="1" customWidth="1"/>
    <col min="5152" max="5366" width="9.140625" style="1"/>
    <col min="5367" max="5367" width="38.5703125" style="1" customWidth="1"/>
    <col min="5368" max="5368" width="6.5703125" style="1" customWidth="1"/>
    <col min="5369" max="5369" width="7.7109375" style="1" bestFit="1" customWidth="1"/>
    <col min="5370" max="5370" width="7.28515625" style="1" customWidth="1"/>
    <col min="5371" max="5371" width="6.5703125" style="1" bestFit="1" customWidth="1"/>
    <col min="5372" max="5372" width="7.28515625" style="1" bestFit="1" customWidth="1"/>
    <col min="5373" max="5373" width="8.140625" style="1" customWidth="1"/>
    <col min="5374" max="5374" width="7.140625" style="1" customWidth="1"/>
    <col min="5375" max="5375" width="7.7109375" style="1" bestFit="1" customWidth="1"/>
    <col min="5376" max="5376" width="7.28515625" style="1" customWidth="1"/>
    <col min="5377" max="5377" width="7" style="1" customWidth="1"/>
    <col min="5378" max="5378" width="7.5703125" style="1" customWidth="1"/>
    <col min="5379" max="5379" width="7.140625" style="1" customWidth="1"/>
    <col min="5380" max="5380" width="7" style="1" customWidth="1"/>
    <col min="5381" max="5381" width="7.5703125" style="1" customWidth="1"/>
    <col min="5382" max="5382" width="7.140625" style="1" customWidth="1"/>
    <col min="5383" max="5399" width="8.7109375" style="1" customWidth="1"/>
    <col min="5400" max="5400" width="36.85546875" style="1" customWidth="1"/>
    <col min="5401" max="5407" width="14.28515625" style="1" customWidth="1"/>
    <col min="5408" max="5622" width="9.140625" style="1"/>
    <col min="5623" max="5623" width="38.5703125" style="1" customWidth="1"/>
    <col min="5624" max="5624" width="6.5703125" style="1" customWidth="1"/>
    <col min="5625" max="5625" width="7.7109375" style="1" bestFit="1" customWidth="1"/>
    <col min="5626" max="5626" width="7.28515625" style="1" customWidth="1"/>
    <col min="5627" max="5627" width="6.5703125" style="1" bestFit="1" customWidth="1"/>
    <col min="5628" max="5628" width="7.28515625" style="1" bestFit="1" customWidth="1"/>
    <col min="5629" max="5629" width="8.140625" style="1" customWidth="1"/>
    <col min="5630" max="5630" width="7.140625" style="1" customWidth="1"/>
    <col min="5631" max="5631" width="7.7109375" style="1" bestFit="1" customWidth="1"/>
    <col min="5632" max="5632" width="7.28515625" style="1" customWidth="1"/>
    <col min="5633" max="5633" width="7" style="1" customWidth="1"/>
    <col min="5634" max="5634" width="7.5703125" style="1" customWidth="1"/>
    <col min="5635" max="5635" width="7.140625" style="1" customWidth="1"/>
    <col min="5636" max="5636" width="7" style="1" customWidth="1"/>
    <col min="5637" max="5637" width="7.5703125" style="1" customWidth="1"/>
    <col min="5638" max="5638" width="7.140625" style="1" customWidth="1"/>
    <col min="5639" max="5655" width="8.7109375" style="1" customWidth="1"/>
    <col min="5656" max="5656" width="36.85546875" style="1" customWidth="1"/>
    <col min="5657" max="5663" width="14.28515625" style="1" customWidth="1"/>
    <col min="5664" max="5878" width="9.140625" style="1"/>
    <col min="5879" max="5879" width="38.5703125" style="1" customWidth="1"/>
    <col min="5880" max="5880" width="6.5703125" style="1" customWidth="1"/>
    <col min="5881" max="5881" width="7.7109375" style="1" bestFit="1" customWidth="1"/>
    <col min="5882" max="5882" width="7.28515625" style="1" customWidth="1"/>
    <col min="5883" max="5883" width="6.5703125" style="1" bestFit="1" customWidth="1"/>
    <col min="5884" max="5884" width="7.28515625" style="1" bestFit="1" customWidth="1"/>
    <col min="5885" max="5885" width="8.140625" style="1" customWidth="1"/>
    <col min="5886" max="5886" width="7.140625" style="1" customWidth="1"/>
    <col min="5887" max="5887" width="7.7109375" style="1" bestFit="1" customWidth="1"/>
    <col min="5888" max="5888" width="7.28515625" style="1" customWidth="1"/>
    <col min="5889" max="5889" width="7" style="1" customWidth="1"/>
    <col min="5890" max="5890" width="7.5703125" style="1" customWidth="1"/>
    <col min="5891" max="5891" width="7.140625" style="1" customWidth="1"/>
    <col min="5892" max="5892" width="7" style="1" customWidth="1"/>
    <col min="5893" max="5893" width="7.5703125" style="1" customWidth="1"/>
    <col min="5894" max="5894" width="7.140625" style="1" customWidth="1"/>
    <col min="5895" max="5911" width="8.7109375" style="1" customWidth="1"/>
    <col min="5912" max="5912" width="36.85546875" style="1" customWidth="1"/>
    <col min="5913" max="5919" width="14.28515625" style="1" customWidth="1"/>
    <col min="5920" max="6134" width="9.140625" style="1"/>
    <col min="6135" max="6135" width="38.5703125" style="1" customWidth="1"/>
    <col min="6136" max="6136" width="6.5703125" style="1" customWidth="1"/>
    <col min="6137" max="6137" width="7.7109375" style="1" bestFit="1" customWidth="1"/>
    <col min="6138" max="6138" width="7.28515625" style="1" customWidth="1"/>
    <col min="6139" max="6139" width="6.5703125" style="1" bestFit="1" customWidth="1"/>
    <col min="6140" max="6140" width="7.28515625" style="1" bestFit="1" customWidth="1"/>
    <col min="6141" max="6141" width="8.140625" style="1" customWidth="1"/>
    <col min="6142" max="6142" width="7.140625" style="1" customWidth="1"/>
    <col min="6143" max="6143" width="7.7109375" style="1" bestFit="1" customWidth="1"/>
    <col min="6144" max="6144" width="7.28515625" style="1" customWidth="1"/>
    <col min="6145" max="6145" width="7" style="1" customWidth="1"/>
    <col min="6146" max="6146" width="7.5703125" style="1" customWidth="1"/>
    <col min="6147" max="6147" width="7.140625" style="1" customWidth="1"/>
    <col min="6148" max="6148" width="7" style="1" customWidth="1"/>
    <col min="6149" max="6149" width="7.5703125" style="1" customWidth="1"/>
    <col min="6150" max="6150" width="7.140625" style="1" customWidth="1"/>
    <col min="6151" max="6167" width="8.7109375" style="1" customWidth="1"/>
    <col min="6168" max="6168" width="36.85546875" style="1" customWidth="1"/>
    <col min="6169" max="6175" width="14.28515625" style="1" customWidth="1"/>
    <col min="6176" max="6390" width="9.140625" style="1"/>
    <col min="6391" max="6391" width="38.5703125" style="1" customWidth="1"/>
    <col min="6392" max="6392" width="6.5703125" style="1" customWidth="1"/>
    <col min="6393" max="6393" width="7.7109375" style="1" bestFit="1" customWidth="1"/>
    <col min="6394" max="6394" width="7.28515625" style="1" customWidth="1"/>
    <col min="6395" max="6395" width="6.5703125" style="1" bestFit="1" customWidth="1"/>
    <col min="6396" max="6396" width="7.28515625" style="1" bestFit="1" customWidth="1"/>
    <col min="6397" max="6397" width="8.140625" style="1" customWidth="1"/>
    <col min="6398" max="6398" width="7.140625" style="1" customWidth="1"/>
    <col min="6399" max="6399" width="7.7109375" style="1" bestFit="1" customWidth="1"/>
    <col min="6400" max="6400" width="7.28515625" style="1" customWidth="1"/>
    <col min="6401" max="6401" width="7" style="1" customWidth="1"/>
    <col min="6402" max="6402" width="7.5703125" style="1" customWidth="1"/>
    <col min="6403" max="6403" width="7.140625" style="1" customWidth="1"/>
    <col min="6404" max="6404" width="7" style="1" customWidth="1"/>
    <col min="6405" max="6405" width="7.5703125" style="1" customWidth="1"/>
    <col min="6406" max="6406" width="7.140625" style="1" customWidth="1"/>
    <col min="6407" max="6423" width="8.7109375" style="1" customWidth="1"/>
    <col min="6424" max="6424" width="36.85546875" style="1" customWidth="1"/>
    <col min="6425" max="6431" width="14.28515625" style="1" customWidth="1"/>
    <col min="6432" max="6646" width="9.140625" style="1"/>
    <col min="6647" max="6647" width="38.5703125" style="1" customWidth="1"/>
    <col min="6648" max="6648" width="6.5703125" style="1" customWidth="1"/>
    <col min="6649" max="6649" width="7.7109375" style="1" bestFit="1" customWidth="1"/>
    <col min="6650" max="6650" width="7.28515625" style="1" customWidth="1"/>
    <col min="6651" max="6651" width="6.5703125" style="1" bestFit="1" customWidth="1"/>
    <col min="6652" max="6652" width="7.28515625" style="1" bestFit="1" customWidth="1"/>
    <col min="6653" max="6653" width="8.140625" style="1" customWidth="1"/>
    <col min="6654" max="6654" width="7.140625" style="1" customWidth="1"/>
    <col min="6655" max="6655" width="7.7109375" style="1" bestFit="1" customWidth="1"/>
    <col min="6656" max="6656" width="7.28515625" style="1" customWidth="1"/>
    <col min="6657" max="6657" width="7" style="1" customWidth="1"/>
    <col min="6658" max="6658" width="7.5703125" style="1" customWidth="1"/>
    <col min="6659" max="6659" width="7.140625" style="1" customWidth="1"/>
    <col min="6660" max="6660" width="7" style="1" customWidth="1"/>
    <col min="6661" max="6661" width="7.5703125" style="1" customWidth="1"/>
    <col min="6662" max="6662" width="7.140625" style="1" customWidth="1"/>
    <col min="6663" max="6679" width="8.7109375" style="1" customWidth="1"/>
    <col min="6680" max="6680" width="36.85546875" style="1" customWidth="1"/>
    <col min="6681" max="6687" width="14.28515625" style="1" customWidth="1"/>
    <col min="6688" max="6902" width="9.140625" style="1"/>
    <col min="6903" max="6903" width="38.5703125" style="1" customWidth="1"/>
    <col min="6904" max="6904" width="6.5703125" style="1" customWidth="1"/>
    <col min="6905" max="6905" width="7.7109375" style="1" bestFit="1" customWidth="1"/>
    <col min="6906" max="6906" width="7.28515625" style="1" customWidth="1"/>
    <col min="6907" max="6907" width="6.5703125" style="1" bestFit="1" customWidth="1"/>
    <col min="6908" max="6908" width="7.28515625" style="1" bestFit="1" customWidth="1"/>
    <col min="6909" max="6909" width="8.140625" style="1" customWidth="1"/>
    <col min="6910" max="6910" width="7.140625" style="1" customWidth="1"/>
    <col min="6911" max="6911" width="7.7109375" style="1" bestFit="1" customWidth="1"/>
    <col min="6912" max="6912" width="7.28515625" style="1" customWidth="1"/>
    <col min="6913" max="6913" width="7" style="1" customWidth="1"/>
    <col min="6914" max="6914" width="7.5703125" style="1" customWidth="1"/>
    <col min="6915" max="6915" width="7.140625" style="1" customWidth="1"/>
    <col min="6916" max="6916" width="7" style="1" customWidth="1"/>
    <col min="6917" max="6917" width="7.5703125" style="1" customWidth="1"/>
    <col min="6918" max="6918" width="7.140625" style="1" customWidth="1"/>
    <col min="6919" max="6935" width="8.7109375" style="1" customWidth="1"/>
    <col min="6936" max="6936" width="36.85546875" style="1" customWidth="1"/>
    <col min="6937" max="6943" width="14.28515625" style="1" customWidth="1"/>
    <col min="6944" max="7158" width="9.140625" style="1"/>
    <col min="7159" max="7159" width="38.5703125" style="1" customWidth="1"/>
    <col min="7160" max="7160" width="6.5703125" style="1" customWidth="1"/>
    <col min="7161" max="7161" width="7.7109375" style="1" bestFit="1" customWidth="1"/>
    <col min="7162" max="7162" width="7.28515625" style="1" customWidth="1"/>
    <col min="7163" max="7163" width="6.5703125" style="1" bestFit="1" customWidth="1"/>
    <col min="7164" max="7164" width="7.28515625" style="1" bestFit="1" customWidth="1"/>
    <col min="7165" max="7165" width="8.140625" style="1" customWidth="1"/>
    <col min="7166" max="7166" width="7.140625" style="1" customWidth="1"/>
    <col min="7167" max="7167" width="7.7109375" style="1" bestFit="1" customWidth="1"/>
    <col min="7168" max="7168" width="7.28515625" style="1" customWidth="1"/>
    <col min="7169" max="7169" width="7" style="1" customWidth="1"/>
    <col min="7170" max="7170" width="7.5703125" style="1" customWidth="1"/>
    <col min="7171" max="7171" width="7.140625" style="1" customWidth="1"/>
    <col min="7172" max="7172" width="7" style="1" customWidth="1"/>
    <col min="7173" max="7173" width="7.5703125" style="1" customWidth="1"/>
    <col min="7174" max="7174" width="7.140625" style="1" customWidth="1"/>
    <col min="7175" max="7191" width="8.7109375" style="1" customWidth="1"/>
    <col min="7192" max="7192" width="36.85546875" style="1" customWidth="1"/>
    <col min="7193" max="7199" width="14.28515625" style="1" customWidth="1"/>
    <col min="7200" max="7414" width="9.140625" style="1"/>
    <col min="7415" max="7415" width="38.5703125" style="1" customWidth="1"/>
    <col min="7416" max="7416" width="6.5703125" style="1" customWidth="1"/>
    <col min="7417" max="7417" width="7.7109375" style="1" bestFit="1" customWidth="1"/>
    <col min="7418" max="7418" width="7.28515625" style="1" customWidth="1"/>
    <col min="7419" max="7419" width="6.5703125" style="1" bestFit="1" customWidth="1"/>
    <col min="7420" max="7420" width="7.28515625" style="1" bestFit="1" customWidth="1"/>
    <col min="7421" max="7421" width="8.140625" style="1" customWidth="1"/>
    <col min="7422" max="7422" width="7.140625" style="1" customWidth="1"/>
    <col min="7423" max="7423" width="7.7109375" style="1" bestFit="1" customWidth="1"/>
    <col min="7424" max="7424" width="7.28515625" style="1" customWidth="1"/>
    <col min="7425" max="7425" width="7" style="1" customWidth="1"/>
    <col min="7426" max="7426" width="7.5703125" style="1" customWidth="1"/>
    <col min="7427" max="7427" width="7.140625" style="1" customWidth="1"/>
    <col min="7428" max="7428" width="7" style="1" customWidth="1"/>
    <col min="7429" max="7429" width="7.5703125" style="1" customWidth="1"/>
    <col min="7430" max="7430" width="7.140625" style="1" customWidth="1"/>
    <col min="7431" max="7447" width="8.7109375" style="1" customWidth="1"/>
    <col min="7448" max="7448" width="36.85546875" style="1" customWidth="1"/>
    <col min="7449" max="7455" width="14.28515625" style="1" customWidth="1"/>
    <col min="7456" max="7670" width="9.140625" style="1"/>
    <col min="7671" max="7671" width="38.5703125" style="1" customWidth="1"/>
    <col min="7672" max="7672" width="6.5703125" style="1" customWidth="1"/>
    <col min="7673" max="7673" width="7.7109375" style="1" bestFit="1" customWidth="1"/>
    <col min="7674" max="7674" width="7.28515625" style="1" customWidth="1"/>
    <col min="7675" max="7675" width="6.5703125" style="1" bestFit="1" customWidth="1"/>
    <col min="7676" max="7676" width="7.28515625" style="1" bestFit="1" customWidth="1"/>
    <col min="7677" max="7677" width="8.140625" style="1" customWidth="1"/>
    <col min="7678" max="7678" width="7.140625" style="1" customWidth="1"/>
    <col min="7679" max="7679" width="7.7109375" style="1" bestFit="1" customWidth="1"/>
    <col min="7680" max="7680" width="7.28515625" style="1" customWidth="1"/>
    <col min="7681" max="7681" width="7" style="1" customWidth="1"/>
    <col min="7682" max="7682" width="7.5703125" style="1" customWidth="1"/>
    <col min="7683" max="7683" width="7.140625" style="1" customWidth="1"/>
    <col min="7684" max="7684" width="7" style="1" customWidth="1"/>
    <col min="7685" max="7685" width="7.5703125" style="1" customWidth="1"/>
    <col min="7686" max="7686" width="7.140625" style="1" customWidth="1"/>
    <col min="7687" max="7703" width="8.7109375" style="1" customWidth="1"/>
    <col min="7704" max="7704" width="36.85546875" style="1" customWidth="1"/>
    <col min="7705" max="7711" width="14.28515625" style="1" customWidth="1"/>
    <col min="7712" max="7926" width="9.140625" style="1"/>
    <col min="7927" max="7927" width="38.5703125" style="1" customWidth="1"/>
    <col min="7928" max="7928" width="6.5703125" style="1" customWidth="1"/>
    <col min="7929" max="7929" width="7.7109375" style="1" bestFit="1" customWidth="1"/>
    <col min="7930" max="7930" width="7.28515625" style="1" customWidth="1"/>
    <col min="7931" max="7931" width="6.5703125" style="1" bestFit="1" customWidth="1"/>
    <col min="7932" max="7932" width="7.28515625" style="1" bestFit="1" customWidth="1"/>
    <col min="7933" max="7933" width="8.140625" style="1" customWidth="1"/>
    <col min="7934" max="7934" width="7.140625" style="1" customWidth="1"/>
    <col min="7935" max="7935" width="7.7109375" style="1" bestFit="1" customWidth="1"/>
    <col min="7936" max="7936" width="7.28515625" style="1" customWidth="1"/>
    <col min="7937" max="7937" width="7" style="1" customWidth="1"/>
    <col min="7938" max="7938" width="7.5703125" style="1" customWidth="1"/>
    <col min="7939" max="7939" width="7.140625" style="1" customWidth="1"/>
    <col min="7940" max="7940" width="7" style="1" customWidth="1"/>
    <col min="7941" max="7941" width="7.5703125" style="1" customWidth="1"/>
    <col min="7942" max="7942" width="7.140625" style="1" customWidth="1"/>
    <col min="7943" max="7959" width="8.7109375" style="1" customWidth="1"/>
    <col min="7960" max="7960" width="36.85546875" style="1" customWidth="1"/>
    <col min="7961" max="7967" width="14.28515625" style="1" customWidth="1"/>
    <col min="7968" max="8182" width="9.140625" style="1"/>
    <col min="8183" max="8183" width="38.5703125" style="1" customWidth="1"/>
    <col min="8184" max="8184" width="6.5703125" style="1" customWidth="1"/>
    <col min="8185" max="8185" width="7.7109375" style="1" bestFit="1" customWidth="1"/>
    <col min="8186" max="8186" width="7.28515625" style="1" customWidth="1"/>
    <col min="8187" max="8187" width="6.5703125" style="1" bestFit="1" customWidth="1"/>
    <col min="8188" max="8188" width="7.28515625" style="1" bestFit="1" customWidth="1"/>
    <col min="8189" max="8189" width="8.140625" style="1" customWidth="1"/>
    <col min="8190" max="8190" width="7.140625" style="1" customWidth="1"/>
    <col min="8191" max="8191" width="7.7109375" style="1" bestFit="1" customWidth="1"/>
    <col min="8192" max="8192" width="7.28515625" style="1" customWidth="1"/>
    <col min="8193" max="8193" width="7" style="1" customWidth="1"/>
    <col min="8194" max="8194" width="7.5703125" style="1" customWidth="1"/>
    <col min="8195" max="8195" width="7.140625" style="1" customWidth="1"/>
    <col min="8196" max="8196" width="7" style="1" customWidth="1"/>
    <col min="8197" max="8197" width="7.5703125" style="1" customWidth="1"/>
    <col min="8198" max="8198" width="7.140625" style="1" customWidth="1"/>
    <col min="8199" max="8215" width="8.7109375" style="1" customWidth="1"/>
    <col min="8216" max="8216" width="36.85546875" style="1" customWidth="1"/>
    <col min="8217" max="8223" width="14.28515625" style="1" customWidth="1"/>
    <col min="8224" max="8438" width="9.140625" style="1"/>
    <col min="8439" max="8439" width="38.5703125" style="1" customWidth="1"/>
    <col min="8440" max="8440" width="6.5703125" style="1" customWidth="1"/>
    <col min="8441" max="8441" width="7.7109375" style="1" bestFit="1" customWidth="1"/>
    <col min="8442" max="8442" width="7.28515625" style="1" customWidth="1"/>
    <col min="8443" max="8443" width="6.5703125" style="1" bestFit="1" customWidth="1"/>
    <col min="8444" max="8444" width="7.28515625" style="1" bestFit="1" customWidth="1"/>
    <col min="8445" max="8445" width="8.140625" style="1" customWidth="1"/>
    <col min="8446" max="8446" width="7.140625" style="1" customWidth="1"/>
    <col min="8447" max="8447" width="7.7109375" style="1" bestFit="1" customWidth="1"/>
    <col min="8448" max="8448" width="7.28515625" style="1" customWidth="1"/>
    <col min="8449" max="8449" width="7" style="1" customWidth="1"/>
    <col min="8450" max="8450" width="7.5703125" style="1" customWidth="1"/>
    <col min="8451" max="8451" width="7.140625" style="1" customWidth="1"/>
    <col min="8452" max="8452" width="7" style="1" customWidth="1"/>
    <col min="8453" max="8453" width="7.5703125" style="1" customWidth="1"/>
    <col min="8454" max="8454" width="7.140625" style="1" customWidth="1"/>
    <col min="8455" max="8471" width="8.7109375" style="1" customWidth="1"/>
    <col min="8472" max="8472" width="36.85546875" style="1" customWidth="1"/>
    <col min="8473" max="8479" width="14.28515625" style="1" customWidth="1"/>
    <col min="8480" max="8694" width="9.140625" style="1"/>
    <col min="8695" max="8695" width="38.5703125" style="1" customWidth="1"/>
    <col min="8696" max="8696" width="6.5703125" style="1" customWidth="1"/>
    <col min="8697" max="8697" width="7.7109375" style="1" bestFit="1" customWidth="1"/>
    <col min="8698" max="8698" width="7.28515625" style="1" customWidth="1"/>
    <col min="8699" max="8699" width="6.5703125" style="1" bestFit="1" customWidth="1"/>
    <col min="8700" max="8700" width="7.28515625" style="1" bestFit="1" customWidth="1"/>
    <col min="8701" max="8701" width="8.140625" style="1" customWidth="1"/>
    <col min="8702" max="8702" width="7.140625" style="1" customWidth="1"/>
    <col min="8703" max="8703" width="7.7109375" style="1" bestFit="1" customWidth="1"/>
    <col min="8704" max="8704" width="7.28515625" style="1" customWidth="1"/>
    <col min="8705" max="8705" width="7" style="1" customWidth="1"/>
    <col min="8706" max="8706" width="7.5703125" style="1" customWidth="1"/>
    <col min="8707" max="8707" width="7.140625" style="1" customWidth="1"/>
    <col min="8708" max="8708" width="7" style="1" customWidth="1"/>
    <col min="8709" max="8709" width="7.5703125" style="1" customWidth="1"/>
    <col min="8710" max="8710" width="7.140625" style="1" customWidth="1"/>
    <col min="8711" max="8727" width="8.7109375" style="1" customWidth="1"/>
    <col min="8728" max="8728" width="36.85546875" style="1" customWidth="1"/>
    <col min="8729" max="8735" width="14.28515625" style="1" customWidth="1"/>
    <col min="8736" max="8950" width="9.140625" style="1"/>
    <col min="8951" max="8951" width="38.5703125" style="1" customWidth="1"/>
    <col min="8952" max="8952" width="6.5703125" style="1" customWidth="1"/>
    <col min="8953" max="8953" width="7.7109375" style="1" bestFit="1" customWidth="1"/>
    <col min="8954" max="8954" width="7.28515625" style="1" customWidth="1"/>
    <col min="8955" max="8955" width="6.5703125" style="1" bestFit="1" customWidth="1"/>
    <col min="8956" max="8956" width="7.28515625" style="1" bestFit="1" customWidth="1"/>
    <col min="8957" max="8957" width="8.140625" style="1" customWidth="1"/>
    <col min="8958" max="8958" width="7.140625" style="1" customWidth="1"/>
    <col min="8959" max="8959" width="7.7109375" style="1" bestFit="1" customWidth="1"/>
    <col min="8960" max="8960" width="7.28515625" style="1" customWidth="1"/>
    <col min="8961" max="8961" width="7" style="1" customWidth="1"/>
    <col min="8962" max="8962" width="7.5703125" style="1" customWidth="1"/>
    <col min="8963" max="8963" width="7.140625" style="1" customWidth="1"/>
    <col min="8964" max="8964" width="7" style="1" customWidth="1"/>
    <col min="8965" max="8965" width="7.5703125" style="1" customWidth="1"/>
    <col min="8966" max="8966" width="7.140625" style="1" customWidth="1"/>
    <col min="8967" max="8983" width="8.7109375" style="1" customWidth="1"/>
    <col min="8984" max="8984" width="36.85546875" style="1" customWidth="1"/>
    <col min="8985" max="8991" width="14.28515625" style="1" customWidth="1"/>
    <col min="8992" max="9206" width="9.140625" style="1"/>
    <col min="9207" max="9207" width="38.5703125" style="1" customWidth="1"/>
    <col min="9208" max="9208" width="6.5703125" style="1" customWidth="1"/>
    <col min="9209" max="9209" width="7.7109375" style="1" bestFit="1" customWidth="1"/>
    <col min="9210" max="9210" width="7.28515625" style="1" customWidth="1"/>
    <col min="9211" max="9211" width="6.5703125" style="1" bestFit="1" customWidth="1"/>
    <col min="9212" max="9212" width="7.28515625" style="1" bestFit="1" customWidth="1"/>
    <col min="9213" max="9213" width="8.140625" style="1" customWidth="1"/>
    <col min="9214" max="9214" width="7.140625" style="1" customWidth="1"/>
    <col min="9215" max="9215" width="7.7109375" style="1" bestFit="1" customWidth="1"/>
    <col min="9216" max="9216" width="7.28515625" style="1" customWidth="1"/>
    <col min="9217" max="9217" width="7" style="1" customWidth="1"/>
    <col min="9218" max="9218" width="7.5703125" style="1" customWidth="1"/>
    <col min="9219" max="9219" width="7.140625" style="1" customWidth="1"/>
    <col min="9220" max="9220" width="7" style="1" customWidth="1"/>
    <col min="9221" max="9221" width="7.5703125" style="1" customWidth="1"/>
    <col min="9222" max="9222" width="7.140625" style="1" customWidth="1"/>
    <col min="9223" max="9239" width="8.7109375" style="1" customWidth="1"/>
    <col min="9240" max="9240" width="36.85546875" style="1" customWidth="1"/>
    <col min="9241" max="9247" width="14.28515625" style="1" customWidth="1"/>
    <col min="9248" max="9462" width="9.140625" style="1"/>
    <col min="9463" max="9463" width="38.5703125" style="1" customWidth="1"/>
    <col min="9464" max="9464" width="6.5703125" style="1" customWidth="1"/>
    <col min="9465" max="9465" width="7.7109375" style="1" bestFit="1" customWidth="1"/>
    <col min="9466" max="9466" width="7.28515625" style="1" customWidth="1"/>
    <col min="9467" max="9467" width="6.5703125" style="1" bestFit="1" customWidth="1"/>
    <col min="9468" max="9468" width="7.28515625" style="1" bestFit="1" customWidth="1"/>
    <col min="9469" max="9469" width="8.140625" style="1" customWidth="1"/>
    <col min="9470" max="9470" width="7.140625" style="1" customWidth="1"/>
    <col min="9471" max="9471" width="7.7109375" style="1" bestFit="1" customWidth="1"/>
    <col min="9472" max="9472" width="7.28515625" style="1" customWidth="1"/>
    <col min="9473" max="9473" width="7" style="1" customWidth="1"/>
    <col min="9474" max="9474" width="7.5703125" style="1" customWidth="1"/>
    <col min="9475" max="9475" width="7.140625" style="1" customWidth="1"/>
    <col min="9476" max="9476" width="7" style="1" customWidth="1"/>
    <col min="9477" max="9477" width="7.5703125" style="1" customWidth="1"/>
    <col min="9478" max="9478" width="7.140625" style="1" customWidth="1"/>
    <col min="9479" max="9495" width="8.7109375" style="1" customWidth="1"/>
    <col min="9496" max="9496" width="36.85546875" style="1" customWidth="1"/>
    <col min="9497" max="9503" width="14.28515625" style="1" customWidth="1"/>
    <col min="9504" max="9718" width="9.140625" style="1"/>
    <col min="9719" max="9719" width="38.5703125" style="1" customWidth="1"/>
    <col min="9720" max="9720" width="6.5703125" style="1" customWidth="1"/>
    <col min="9721" max="9721" width="7.7109375" style="1" bestFit="1" customWidth="1"/>
    <col min="9722" max="9722" width="7.28515625" style="1" customWidth="1"/>
    <col min="9723" max="9723" width="6.5703125" style="1" bestFit="1" customWidth="1"/>
    <col min="9724" max="9724" width="7.28515625" style="1" bestFit="1" customWidth="1"/>
    <col min="9725" max="9725" width="8.140625" style="1" customWidth="1"/>
    <col min="9726" max="9726" width="7.140625" style="1" customWidth="1"/>
    <col min="9727" max="9727" width="7.7109375" style="1" bestFit="1" customWidth="1"/>
    <col min="9728" max="9728" width="7.28515625" style="1" customWidth="1"/>
    <col min="9729" max="9729" width="7" style="1" customWidth="1"/>
    <col min="9730" max="9730" width="7.5703125" style="1" customWidth="1"/>
    <col min="9731" max="9731" width="7.140625" style="1" customWidth="1"/>
    <col min="9732" max="9732" width="7" style="1" customWidth="1"/>
    <col min="9733" max="9733" width="7.5703125" style="1" customWidth="1"/>
    <col min="9734" max="9734" width="7.140625" style="1" customWidth="1"/>
    <col min="9735" max="9751" width="8.7109375" style="1" customWidth="1"/>
    <col min="9752" max="9752" width="36.85546875" style="1" customWidth="1"/>
    <col min="9753" max="9759" width="14.28515625" style="1" customWidth="1"/>
    <col min="9760" max="9974" width="9.140625" style="1"/>
    <col min="9975" max="9975" width="38.5703125" style="1" customWidth="1"/>
    <col min="9976" max="9976" width="6.5703125" style="1" customWidth="1"/>
    <col min="9977" max="9977" width="7.7109375" style="1" bestFit="1" customWidth="1"/>
    <col min="9978" max="9978" width="7.28515625" style="1" customWidth="1"/>
    <col min="9979" max="9979" width="6.5703125" style="1" bestFit="1" customWidth="1"/>
    <col min="9980" max="9980" width="7.28515625" style="1" bestFit="1" customWidth="1"/>
    <col min="9981" max="9981" width="8.140625" style="1" customWidth="1"/>
    <col min="9982" max="9982" width="7.140625" style="1" customWidth="1"/>
    <col min="9983" max="9983" width="7.7109375" style="1" bestFit="1" customWidth="1"/>
    <col min="9984" max="9984" width="7.28515625" style="1" customWidth="1"/>
    <col min="9985" max="9985" width="7" style="1" customWidth="1"/>
    <col min="9986" max="9986" width="7.5703125" style="1" customWidth="1"/>
    <col min="9987" max="9987" width="7.140625" style="1" customWidth="1"/>
    <col min="9988" max="9988" width="7" style="1" customWidth="1"/>
    <col min="9989" max="9989" width="7.5703125" style="1" customWidth="1"/>
    <col min="9990" max="9990" width="7.140625" style="1" customWidth="1"/>
    <col min="9991" max="10007" width="8.7109375" style="1" customWidth="1"/>
    <col min="10008" max="10008" width="36.85546875" style="1" customWidth="1"/>
    <col min="10009" max="10015" width="14.28515625" style="1" customWidth="1"/>
    <col min="10016" max="10230" width="9.140625" style="1"/>
    <col min="10231" max="10231" width="38.5703125" style="1" customWidth="1"/>
    <col min="10232" max="10232" width="6.5703125" style="1" customWidth="1"/>
    <col min="10233" max="10233" width="7.7109375" style="1" bestFit="1" customWidth="1"/>
    <col min="10234" max="10234" width="7.28515625" style="1" customWidth="1"/>
    <col min="10235" max="10235" width="6.5703125" style="1" bestFit="1" customWidth="1"/>
    <col min="10236" max="10236" width="7.28515625" style="1" bestFit="1" customWidth="1"/>
    <col min="10237" max="10237" width="8.140625" style="1" customWidth="1"/>
    <col min="10238" max="10238" width="7.140625" style="1" customWidth="1"/>
    <col min="10239" max="10239" width="7.7109375" style="1" bestFit="1" customWidth="1"/>
    <col min="10240" max="10240" width="7.28515625" style="1" customWidth="1"/>
    <col min="10241" max="10241" width="7" style="1" customWidth="1"/>
    <col min="10242" max="10242" width="7.5703125" style="1" customWidth="1"/>
    <col min="10243" max="10243" width="7.140625" style="1" customWidth="1"/>
    <col min="10244" max="10244" width="7" style="1" customWidth="1"/>
    <col min="10245" max="10245" width="7.5703125" style="1" customWidth="1"/>
    <col min="10246" max="10246" width="7.140625" style="1" customWidth="1"/>
    <col min="10247" max="10263" width="8.7109375" style="1" customWidth="1"/>
    <col min="10264" max="10264" width="36.85546875" style="1" customWidth="1"/>
    <col min="10265" max="10271" width="14.28515625" style="1" customWidth="1"/>
    <col min="10272" max="10486" width="9.140625" style="1"/>
    <col min="10487" max="10487" width="38.5703125" style="1" customWidth="1"/>
    <col min="10488" max="10488" width="6.5703125" style="1" customWidth="1"/>
    <col min="10489" max="10489" width="7.7109375" style="1" bestFit="1" customWidth="1"/>
    <col min="10490" max="10490" width="7.28515625" style="1" customWidth="1"/>
    <col min="10491" max="10491" width="6.5703125" style="1" bestFit="1" customWidth="1"/>
    <col min="10492" max="10492" width="7.28515625" style="1" bestFit="1" customWidth="1"/>
    <col min="10493" max="10493" width="8.140625" style="1" customWidth="1"/>
    <col min="10494" max="10494" width="7.140625" style="1" customWidth="1"/>
    <col min="10495" max="10495" width="7.7109375" style="1" bestFit="1" customWidth="1"/>
    <col min="10496" max="10496" width="7.28515625" style="1" customWidth="1"/>
    <col min="10497" max="10497" width="7" style="1" customWidth="1"/>
    <col min="10498" max="10498" width="7.5703125" style="1" customWidth="1"/>
    <col min="10499" max="10499" width="7.140625" style="1" customWidth="1"/>
    <col min="10500" max="10500" width="7" style="1" customWidth="1"/>
    <col min="10501" max="10501" width="7.5703125" style="1" customWidth="1"/>
    <col min="10502" max="10502" width="7.140625" style="1" customWidth="1"/>
    <col min="10503" max="10519" width="8.7109375" style="1" customWidth="1"/>
    <col min="10520" max="10520" width="36.85546875" style="1" customWidth="1"/>
    <col min="10521" max="10527" width="14.28515625" style="1" customWidth="1"/>
    <col min="10528" max="10742" width="9.140625" style="1"/>
    <col min="10743" max="10743" width="38.5703125" style="1" customWidth="1"/>
    <col min="10744" max="10744" width="6.5703125" style="1" customWidth="1"/>
    <col min="10745" max="10745" width="7.7109375" style="1" bestFit="1" customWidth="1"/>
    <col min="10746" max="10746" width="7.28515625" style="1" customWidth="1"/>
    <col min="10747" max="10747" width="6.5703125" style="1" bestFit="1" customWidth="1"/>
    <col min="10748" max="10748" width="7.28515625" style="1" bestFit="1" customWidth="1"/>
    <col min="10749" max="10749" width="8.140625" style="1" customWidth="1"/>
    <col min="10750" max="10750" width="7.140625" style="1" customWidth="1"/>
    <col min="10751" max="10751" width="7.7109375" style="1" bestFit="1" customWidth="1"/>
    <col min="10752" max="10752" width="7.28515625" style="1" customWidth="1"/>
    <col min="10753" max="10753" width="7" style="1" customWidth="1"/>
    <col min="10754" max="10754" width="7.5703125" style="1" customWidth="1"/>
    <col min="10755" max="10755" width="7.140625" style="1" customWidth="1"/>
    <col min="10756" max="10756" width="7" style="1" customWidth="1"/>
    <col min="10757" max="10757" width="7.5703125" style="1" customWidth="1"/>
    <col min="10758" max="10758" width="7.140625" style="1" customWidth="1"/>
    <col min="10759" max="10775" width="8.7109375" style="1" customWidth="1"/>
    <col min="10776" max="10776" width="36.85546875" style="1" customWidth="1"/>
    <col min="10777" max="10783" width="14.28515625" style="1" customWidth="1"/>
    <col min="10784" max="10998" width="9.140625" style="1"/>
    <col min="10999" max="10999" width="38.5703125" style="1" customWidth="1"/>
    <col min="11000" max="11000" width="6.5703125" style="1" customWidth="1"/>
    <col min="11001" max="11001" width="7.7109375" style="1" bestFit="1" customWidth="1"/>
    <col min="11002" max="11002" width="7.28515625" style="1" customWidth="1"/>
    <col min="11003" max="11003" width="6.5703125" style="1" bestFit="1" customWidth="1"/>
    <col min="11004" max="11004" width="7.28515625" style="1" bestFit="1" customWidth="1"/>
    <col min="11005" max="11005" width="8.140625" style="1" customWidth="1"/>
    <col min="11006" max="11006" width="7.140625" style="1" customWidth="1"/>
    <col min="11007" max="11007" width="7.7109375" style="1" bestFit="1" customWidth="1"/>
    <col min="11008" max="11008" width="7.28515625" style="1" customWidth="1"/>
    <col min="11009" max="11009" width="7" style="1" customWidth="1"/>
    <col min="11010" max="11010" width="7.5703125" style="1" customWidth="1"/>
    <col min="11011" max="11011" width="7.140625" style="1" customWidth="1"/>
    <col min="11012" max="11012" width="7" style="1" customWidth="1"/>
    <col min="11013" max="11013" width="7.5703125" style="1" customWidth="1"/>
    <col min="11014" max="11014" width="7.140625" style="1" customWidth="1"/>
    <col min="11015" max="11031" width="8.7109375" style="1" customWidth="1"/>
    <col min="11032" max="11032" width="36.85546875" style="1" customWidth="1"/>
    <col min="11033" max="11039" width="14.28515625" style="1" customWidth="1"/>
    <col min="11040" max="11254" width="9.140625" style="1"/>
    <col min="11255" max="11255" width="38.5703125" style="1" customWidth="1"/>
    <col min="11256" max="11256" width="6.5703125" style="1" customWidth="1"/>
    <col min="11257" max="11257" width="7.7109375" style="1" bestFit="1" customWidth="1"/>
    <col min="11258" max="11258" width="7.28515625" style="1" customWidth="1"/>
    <col min="11259" max="11259" width="6.5703125" style="1" bestFit="1" customWidth="1"/>
    <col min="11260" max="11260" width="7.28515625" style="1" bestFit="1" customWidth="1"/>
    <col min="11261" max="11261" width="8.140625" style="1" customWidth="1"/>
    <col min="11262" max="11262" width="7.140625" style="1" customWidth="1"/>
    <col min="11263" max="11263" width="7.7109375" style="1" bestFit="1" customWidth="1"/>
    <col min="11264" max="11264" width="7.28515625" style="1" customWidth="1"/>
    <col min="11265" max="11265" width="7" style="1" customWidth="1"/>
    <col min="11266" max="11266" width="7.5703125" style="1" customWidth="1"/>
    <col min="11267" max="11267" width="7.140625" style="1" customWidth="1"/>
    <col min="11268" max="11268" width="7" style="1" customWidth="1"/>
    <col min="11269" max="11269" width="7.5703125" style="1" customWidth="1"/>
    <col min="11270" max="11270" width="7.140625" style="1" customWidth="1"/>
    <col min="11271" max="11287" width="8.7109375" style="1" customWidth="1"/>
    <col min="11288" max="11288" width="36.85546875" style="1" customWidth="1"/>
    <col min="11289" max="11295" width="14.28515625" style="1" customWidth="1"/>
    <col min="11296" max="11510" width="9.140625" style="1"/>
    <col min="11511" max="11511" width="38.5703125" style="1" customWidth="1"/>
    <col min="11512" max="11512" width="6.5703125" style="1" customWidth="1"/>
    <col min="11513" max="11513" width="7.7109375" style="1" bestFit="1" customWidth="1"/>
    <col min="11514" max="11514" width="7.28515625" style="1" customWidth="1"/>
    <col min="11515" max="11515" width="6.5703125" style="1" bestFit="1" customWidth="1"/>
    <col min="11516" max="11516" width="7.28515625" style="1" bestFit="1" customWidth="1"/>
    <col min="11517" max="11517" width="8.140625" style="1" customWidth="1"/>
    <col min="11518" max="11518" width="7.140625" style="1" customWidth="1"/>
    <col min="11519" max="11519" width="7.7109375" style="1" bestFit="1" customWidth="1"/>
    <col min="11520" max="11520" width="7.28515625" style="1" customWidth="1"/>
    <col min="11521" max="11521" width="7" style="1" customWidth="1"/>
    <col min="11522" max="11522" width="7.5703125" style="1" customWidth="1"/>
    <col min="11523" max="11523" width="7.140625" style="1" customWidth="1"/>
    <col min="11524" max="11524" width="7" style="1" customWidth="1"/>
    <col min="11525" max="11525" width="7.5703125" style="1" customWidth="1"/>
    <col min="11526" max="11526" width="7.140625" style="1" customWidth="1"/>
    <col min="11527" max="11543" width="8.7109375" style="1" customWidth="1"/>
    <col min="11544" max="11544" width="36.85546875" style="1" customWidth="1"/>
    <col min="11545" max="11551" width="14.28515625" style="1" customWidth="1"/>
    <col min="11552" max="11766" width="9.140625" style="1"/>
    <col min="11767" max="11767" width="38.5703125" style="1" customWidth="1"/>
    <col min="11768" max="11768" width="6.5703125" style="1" customWidth="1"/>
    <col min="11769" max="11769" width="7.7109375" style="1" bestFit="1" customWidth="1"/>
    <col min="11770" max="11770" width="7.28515625" style="1" customWidth="1"/>
    <col min="11771" max="11771" width="6.5703125" style="1" bestFit="1" customWidth="1"/>
    <col min="11772" max="11772" width="7.28515625" style="1" bestFit="1" customWidth="1"/>
    <col min="11773" max="11773" width="8.140625" style="1" customWidth="1"/>
    <col min="11774" max="11774" width="7.140625" style="1" customWidth="1"/>
    <col min="11775" max="11775" width="7.7109375" style="1" bestFit="1" customWidth="1"/>
    <col min="11776" max="11776" width="7.28515625" style="1" customWidth="1"/>
    <col min="11777" max="11777" width="7" style="1" customWidth="1"/>
    <col min="11778" max="11778" width="7.5703125" style="1" customWidth="1"/>
    <col min="11779" max="11779" width="7.140625" style="1" customWidth="1"/>
    <col min="11780" max="11780" width="7" style="1" customWidth="1"/>
    <col min="11781" max="11781" width="7.5703125" style="1" customWidth="1"/>
    <col min="11782" max="11782" width="7.140625" style="1" customWidth="1"/>
    <col min="11783" max="11799" width="8.7109375" style="1" customWidth="1"/>
    <col min="11800" max="11800" width="36.85546875" style="1" customWidth="1"/>
    <col min="11801" max="11807" width="14.28515625" style="1" customWidth="1"/>
    <col min="11808" max="12022" width="9.140625" style="1"/>
    <col min="12023" max="12023" width="38.5703125" style="1" customWidth="1"/>
    <col min="12024" max="12024" width="6.5703125" style="1" customWidth="1"/>
    <col min="12025" max="12025" width="7.7109375" style="1" bestFit="1" customWidth="1"/>
    <col min="12026" max="12026" width="7.28515625" style="1" customWidth="1"/>
    <col min="12027" max="12027" width="6.5703125" style="1" bestFit="1" customWidth="1"/>
    <col min="12028" max="12028" width="7.28515625" style="1" bestFit="1" customWidth="1"/>
    <col min="12029" max="12029" width="8.140625" style="1" customWidth="1"/>
    <col min="12030" max="12030" width="7.140625" style="1" customWidth="1"/>
    <col min="12031" max="12031" width="7.7109375" style="1" bestFit="1" customWidth="1"/>
    <col min="12032" max="12032" width="7.28515625" style="1" customWidth="1"/>
    <col min="12033" max="12033" width="7" style="1" customWidth="1"/>
    <col min="12034" max="12034" width="7.5703125" style="1" customWidth="1"/>
    <col min="12035" max="12035" width="7.140625" style="1" customWidth="1"/>
    <col min="12036" max="12036" width="7" style="1" customWidth="1"/>
    <col min="12037" max="12037" width="7.5703125" style="1" customWidth="1"/>
    <col min="12038" max="12038" width="7.140625" style="1" customWidth="1"/>
    <col min="12039" max="12055" width="8.7109375" style="1" customWidth="1"/>
    <col min="12056" max="12056" width="36.85546875" style="1" customWidth="1"/>
    <col min="12057" max="12063" width="14.28515625" style="1" customWidth="1"/>
    <col min="12064" max="12278" width="9.140625" style="1"/>
    <col min="12279" max="12279" width="38.5703125" style="1" customWidth="1"/>
    <col min="12280" max="12280" width="6.5703125" style="1" customWidth="1"/>
    <col min="12281" max="12281" width="7.7109375" style="1" bestFit="1" customWidth="1"/>
    <col min="12282" max="12282" width="7.28515625" style="1" customWidth="1"/>
    <col min="12283" max="12283" width="6.5703125" style="1" bestFit="1" customWidth="1"/>
    <col min="12284" max="12284" width="7.28515625" style="1" bestFit="1" customWidth="1"/>
    <col min="12285" max="12285" width="8.140625" style="1" customWidth="1"/>
    <col min="12286" max="12286" width="7.140625" style="1" customWidth="1"/>
    <col min="12287" max="12287" width="7.7109375" style="1" bestFit="1" customWidth="1"/>
    <col min="12288" max="12288" width="7.28515625" style="1" customWidth="1"/>
    <col min="12289" max="12289" width="7" style="1" customWidth="1"/>
    <col min="12290" max="12290" width="7.5703125" style="1" customWidth="1"/>
    <col min="12291" max="12291" width="7.140625" style="1" customWidth="1"/>
    <col min="12292" max="12292" width="7" style="1" customWidth="1"/>
    <col min="12293" max="12293" width="7.5703125" style="1" customWidth="1"/>
    <col min="12294" max="12294" width="7.140625" style="1" customWidth="1"/>
    <col min="12295" max="12311" width="8.7109375" style="1" customWidth="1"/>
    <col min="12312" max="12312" width="36.85546875" style="1" customWidth="1"/>
    <col min="12313" max="12319" width="14.28515625" style="1" customWidth="1"/>
    <col min="12320" max="12534" width="9.140625" style="1"/>
    <col min="12535" max="12535" width="38.5703125" style="1" customWidth="1"/>
    <col min="12536" max="12536" width="6.5703125" style="1" customWidth="1"/>
    <col min="12537" max="12537" width="7.7109375" style="1" bestFit="1" customWidth="1"/>
    <col min="12538" max="12538" width="7.28515625" style="1" customWidth="1"/>
    <col min="12539" max="12539" width="6.5703125" style="1" bestFit="1" customWidth="1"/>
    <col min="12540" max="12540" width="7.28515625" style="1" bestFit="1" customWidth="1"/>
    <col min="12541" max="12541" width="8.140625" style="1" customWidth="1"/>
    <col min="12542" max="12542" width="7.140625" style="1" customWidth="1"/>
    <col min="12543" max="12543" width="7.7109375" style="1" bestFit="1" customWidth="1"/>
    <col min="12544" max="12544" width="7.28515625" style="1" customWidth="1"/>
    <col min="12545" max="12545" width="7" style="1" customWidth="1"/>
    <col min="12546" max="12546" width="7.5703125" style="1" customWidth="1"/>
    <col min="12547" max="12547" width="7.140625" style="1" customWidth="1"/>
    <col min="12548" max="12548" width="7" style="1" customWidth="1"/>
    <col min="12549" max="12549" width="7.5703125" style="1" customWidth="1"/>
    <col min="12550" max="12550" width="7.140625" style="1" customWidth="1"/>
    <col min="12551" max="12567" width="8.7109375" style="1" customWidth="1"/>
    <col min="12568" max="12568" width="36.85546875" style="1" customWidth="1"/>
    <col min="12569" max="12575" width="14.28515625" style="1" customWidth="1"/>
    <col min="12576" max="12790" width="9.140625" style="1"/>
    <col min="12791" max="12791" width="38.5703125" style="1" customWidth="1"/>
    <col min="12792" max="12792" width="6.5703125" style="1" customWidth="1"/>
    <col min="12793" max="12793" width="7.7109375" style="1" bestFit="1" customWidth="1"/>
    <col min="12794" max="12794" width="7.28515625" style="1" customWidth="1"/>
    <col min="12795" max="12795" width="6.5703125" style="1" bestFit="1" customWidth="1"/>
    <col min="12796" max="12796" width="7.28515625" style="1" bestFit="1" customWidth="1"/>
    <col min="12797" max="12797" width="8.140625" style="1" customWidth="1"/>
    <col min="12798" max="12798" width="7.140625" style="1" customWidth="1"/>
    <col min="12799" max="12799" width="7.7109375" style="1" bestFit="1" customWidth="1"/>
    <col min="12800" max="12800" width="7.28515625" style="1" customWidth="1"/>
    <col min="12801" max="12801" width="7" style="1" customWidth="1"/>
    <col min="12802" max="12802" width="7.5703125" style="1" customWidth="1"/>
    <col min="12803" max="12803" width="7.140625" style="1" customWidth="1"/>
    <col min="12804" max="12804" width="7" style="1" customWidth="1"/>
    <col min="12805" max="12805" width="7.5703125" style="1" customWidth="1"/>
    <col min="12806" max="12806" width="7.140625" style="1" customWidth="1"/>
    <col min="12807" max="12823" width="8.7109375" style="1" customWidth="1"/>
    <col min="12824" max="12824" width="36.85546875" style="1" customWidth="1"/>
    <col min="12825" max="12831" width="14.28515625" style="1" customWidth="1"/>
    <col min="12832" max="13046" width="9.140625" style="1"/>
    <col min="13047" max="13047" width="38.5703125" style="1" customWidth="1"/>
    <col min="13048" max="13048" width="6.5703125" style="1" customWidth="1"/>
    <col min="13049" max="13049" width="7.7109375" style="1" bestFit="1" customWidth="1"/>
    <col min="13050" max="13050" width="7.28515625" style="1" customWidth="1"/>
    <col min="13051" max="13051" width="6.5703125" style="1" bestFit="1" customWidth="1"/>
    <col min="13052" max="13052" width="7.28515625" style="1" bestFit="1" customWidth="1"/>
    <col min="13053" max="13053" width="8.140625" style="1" customWidth="1"/>
    <col min="13054" max="13054" width="7.140625" style="1" customWidth="1"/>
    <col min="13055" max="13055" width="7.7109375" style="1" bestFit="1" customWidth="1"/>
    <col min="13056" max="13056" width="7.28515625" style="1" customWidth="1"/>
    <col min="13057" max="13057" width="7" style="1" customWidth="1"/>
    <col min="13058" max="13058" width="7.5703125" style="1" customWidth="1"/>
    <col min="13059" max="13059" width="7.140625" style="1" customWidth="1"/>
    <col min="13060" max="13060" width="7" style="1" customWidth="1"/>
    <col min="13061" max="13061" width="7.5703125" style="1" customWidth="1"/>
    <col min="13062" max="13062" width="7.140625" style="1" customWidth="1"/>
    <col min="13063" max="13079" width="8.7109375" style="1" customWidth="1"/>
    <col min="13080" max="13080" width="36.85546875" style="1" customWidth="1"/>
    <col min="13081" max="13087" width="14.28515625" style="1" customWidth="1"/>
    <col min="13088" max="13302" width="9.140625" style="1"/>
    <col min="13303" max="13303" width="38.5703125" style="1" customWidth="1"/>
    <col min="13304" max="13304" width="6.5703125" style="1" customWidth="1"/>
    <col min="13305" max="13305" width="7.7109375" style="1" bestFit="1" customWidth="1"/>
    <col min="13306" max="13306" width="7.28515625" style="1" customWidth="1"/>
    <col min="13307" max="13307" width="6.5703125" style="1" bestFit="1" customWidth="1"/>
    <col min="13308" max="13308" width="7.28515625" style="1" bestFit="1" customWidth="1"/>
    <col min="13309" max="13309" width="8.140625" style="1" customWidth="1"/>
    <col min="13310" max="13310" width="7.140625" style="1" customWidth="1"/>
    <col min="13311" max="13311" width="7.7109375" style="1" bestFit="1" customWidth="1"/>
    <col min="13312" max="13312" width="7.28515625" style="1" customWidth="1"/>
    <col min="13313" max="13313" width="7" style="1" customWidth="1"/>
    <col min="13314" max="13314" width="7.5703125" style="1" customWidth="1"/>
    <col min="13315" max="13315" width="7.140625" style="1" customWidth="1"/>
    <col min="13316" max="13316" width="7" style="1" customWidth="1"/>
    <col min="13317" max="13317" width="7.5703125" style="1" customWidth="1"/>
    <col min="13318" max="13318" width="7.140625" style="1" customWidth="1"/>
    <col min="13319" max="13335" width="8.7109375" style="1" customWidth="1"/>
    <col min="13336" max="13336" width="36.85546875" style="1" customWidth="1"/>
    <col min="13337" max="13343" width="14.28515625" style="1" customWidth="1"/>
    <col min="13344" max="13558" width="9.140625" style="1"/>
    <col min="13559" max="13559" width="38.5703125" style="1" customWidth="1"/>
    <col min="13560" max="13560" width="6.5703125" style="1" customWidth="1"/>
    <col min="13561" max="13561" width="7.7109375" style="1" bestFit="1" customWidth="1"/>
    <col min="13562" max="13562" width="7.28515625" style="1" customWidth="1"/>
    <col min="13563" max="13563" width="6.5703125" style="1" bestFit="1" customWidth="1"/>
    <col min="13564" max="13564" width="7.28515625" style="1" bestFit="1" customWidth="1"/>
    <col min="13565" max="13565" width="8.140625" style="1" customWidth="1"/>
    <col min="13566" max="13566" width="7.140625" style="1" customWidth="1"/>
    <col min="13567" max="13567" width="7.7109375" style="1" bestFit="1" customWidth="1"/>
    <col min="13568" max="13568" width="7.28515625" style="1" customWidth="1"/>
    <col min="13569" max="13569" width="7" style="1" customWidth="1"/>
    <col min="13570" max="13570" width="7.5703125" style="1" customWidth="1"/>
    <col min="13571" max="13571" width="7.140625" style="1" customWidth="1"/>
    <col min="13572" max="13572" width="7" style="1" customWidth="1"/>
    <col min="13573" max="13573" width="7.5703125" style="1" customWidth="1"/>
    <col min="13574" max="13574" width="7.140625" style="1" customWidth="1"/>
    <col min="13575" max="13591" width="8.7109375" style="1" customWidth="1"/>
    <col min="13592" max="13592" width="36.85546875" style="1" customWidth="1"/>
    <col min="13593" max="13599" width="14.28515625" style="1" customWidth="1"/>
    <col min="13600" max="13814" width="9.140625" style="1"/>
    <col min="13815" max="13815" width="38.5703125" style="1" customWidth="1"/>
    <col min="13816" max="13816" width="6.5703125" style="1" customWidth="1"/>
    <col min="13817" max="13817" width="7.7109375" style="1" bestFit="1" customWidth="1"/>
    <col min="13818" max="13818" width="7.28515625" style="1" customWidth="1"/>
    <col min="13819" max="13819" width="6.5703125" style="1" bestFit="1" customWidth="1"/>
    <col min="13820" max="13820" width="7.28515625" style="1" bestFit="1" customWidth="1"/>
    <col min="13821" max="13821" width="8.140625" style="1" customWidth="1"/>
    <col min="13822" max="13822" width="7.140625" style="1" customWidth="1"/>
    <col min="13823" max="13823" width="7.7109375" style="1" bestFit="1" customWidth="1"/>
    <col min="13824" max="13824" width="7.28515625" style="1" customWidth="1"/>
    <col min="13825" max="13825" width="7" style="1" customWidth="1"/>
    <col min="13826" max="13826" width="7.5703125" style="1" customWidth="1"/>
    <col min="13827" max="13827" width="7.140625" style="1" customWidth="1"/>
    <col min="13828" max="13828" width="7" style="1" customWidth="1"/>
    <col min="13829" max="13829" width="7.5703125" style="1" customWidth="1"/>
    <col min="13830" max="13830" width="7.140625" style="1" customWidth="1"/>
    <col min="13831" max="13847" width="8.7109375" style="1" customWidth="1"/>
    <col min="13848" max="13848" width="36.85546875" style="1" customWidth="1"/>
    <col min="13849" max="13855" width="14.28515625" style="1" customWidth="1"/>
    <col min="13856" max="14070" width="9.140625" style="1"/>
    <col min="14071" max="14071" width="38.5703125" style="1" customWidth="1"/>
    <col min="14072" max="14072" width="6.5703125" style="1" customWidth="1"/>
    <col min="14073" max="14073" width="7.7109375" style="1" bestFit="1" customWidth="1"/>
    <col min="14074" max="14074" width="7.28515625" style="1" customWidth="1"/>
    <col min="14075" max="14075" width="6.5703125" style="1" bestFit="1" customWidth="1"/>
    <col min="14076" max="14076" width="7.28515625" style="1" bestFit="1" customWidth="1"/>
    <col min="14077" max="14077" width="8.140625" style="1" customWidth="1"/>
    <col min="14078" max="14078" width="7.140625" style="1" customWidth="1"/>
    <col min="14079" max="14079" width="7.7109375" style="1" bestFit="1" customWidth="1"/>
    <col min="14080" max="14080" width="7.28515625" style="1" customWidth="1"/>
    <col min="14081" max="14081" width="7" style="1" customWidth="1"/>
    <col min="14082" max="14082" width="7.5703125" style="1" customWidth="1"/>
    <col min="14083" max="14083" width="7.140625" style="1" customWidth="1"/>
    <col min="14084" max="14084" width="7" style="1" customWidth="1"/>
    <col min="14085" max="14085" width="7.5703125" style="1" customWidth="1"/>
    <col min="14086" max="14086" width="7.140625" style="1" customWidth="1"/>
    <col min="14087" max="14103" width="8.7109375" style="1" customWidth="1"/>
    <col min="14104" max="14104" width="36.85546875" style="1" customWidth="1"/>
    <col min="14105" max="14111" width="14.28515625" style="1" customWidth="1"/>
    <col min="14112" max="14326" width="9.140625" style="1"/>
    <col min="14327" max="14327" width="38.5703125" style="1" customWidth="1"/>
    <col min="14328" max="14328" width="6.5703125" style="1" customWidth="1"/>
    <col min="14329" max="14329" width="7.7109375" style="1" bestFit="1" customWidth="1"/>
    <col min="14330" max="14330" width="7.28515625" style="1" customWidth="1"/>
    <col min="14331" max="14331" width="6.5703125" style="1" bestFit="1" customWidth="1"/>
    <col min="14332" max="14332" width="7.28515625" style="1" bestFit="1" customWidth="1"/>
    <col min="14333" max="14333" width="8.140625" style="1" customWidth="1"/>
    <col min="14334" max="14334" width="7.140625" style="1" customWidth="1"/>
    <col min="14335" max="14335" width="7.7109375" style="1" bestFit="1" customWidth="1"/>
    <col min="14336" max="14336" width="7.28515625" style="1" customWidth="1"/>
    <col min="14337" max="14337" width="7" style="1" customWidth="1"/>
    <col min="14338" max="14338" width="7.5703125" style="1" customWidth="1"/>
    <col min="14339" max="14339" width="7.140625" style="1" customWidth="1"/>
    <col min="14340" max="14340" width="7" style="1" customWidth="1"/>
    <col min="14341" max="14341" width="7.5703125" style="1" customWidth="1"/>
    <col min="14342" max="14342" width="7.140625" style="1" customWidth="1"/>
    <col min="14343" max="14359" width="8.7109375" style="1" customWidth="1"/>
    <col min="14360" max="14360" width="36.85546875" style="1" customWidth="1"/>
    <col min="14361" max="14367" width="14.28515625" style="1" customWidth="1"/>
    <col min="14368" max="14582" width="9.140625" style="1"/>
    <col min="14583" max="14583" width="38.5703125" style="1" customWidth="1"/>
    <col min="14584" max="14584" width="6.5703125" style="1" customWidth="1"/>
    <col min="14585" max="14585" width="7.7109375" style="1" bestFit="1" customWidth="1"/>
    <col min="14586" max="14586" width="7.28515625" style="1" customWidth="1"/>
    <col min="14587" max="14587" width="6.5703125" style="1" bestFit="1" customWidth="1"/>
    <col min="14588" max="14588" width="7.28515625" style="1" bestFit="1" customWidth="1"/>
    <col min="14589" max="14589" width="8.140625" style="1" customWidth="1"/>
    <col min="14590" max="14590" width="7.140625" style="1" customWidth="1"/>
    <col min="14591" max="14591" width="7.7109375" style="1" bestFit="1" customWidth="1"/>
    <col min="14592" max="14592" width="7.28515625" style="1" customWidth="1"/>
    <col min="14593" max="14593" width="7" style="1" customWidth="1"/>
    <col min="14594" max="14594" width="7.5703125" style="1" customWidth="1"/>
    <col min="14595" max="14595" width="7.140625" style="1" customWidth="1"/>
    <col min="14596" max="14596" width="7" style="1" customWidth="1"/>
    <col min="14597" max="14597" width="7.5703125" style="1" customWidth="1"/>
    <col min="14598" max="14598" width="7.140625" style="1" customWidth="1"/>
    <col min="14599" max="14615" width="8.7109375" style="1" customWidth="1"/>
    <col min="14616" max="14616" width="36.85546875" style="1" customWidth="1"/>
    <col min="14617" max="14623" width="14.28515625" style="1" customWidth="1"/>
    <col min="14624" max="14838" width="9.140625" style="1"/>
    <col min="14839" max="14839" width="38.5703125" style="1" customWidth="1"/>
    <col min="14840" max="14840" width="6.5703125" style="1" customWidth="1"/>
    <col min="14841" max="14841" width="7.7109375" style="1" bestFit="1" customWidth="1"/>
    <col min="14842" max="14842" width="7.28515625" style="1" customWidth="1"/>
    <col min="14843" max="14843" width="6.5703125" style="1" bestFit="1" customWidth="1"/>
    <col min="14844" max="14844" width="7.28515625" style="1" bestFit="1" customWidth="1"/>
    <col min="14845" max="14845" width="8.140625" style="1" customWidth="1"/>
    <col min="14846" max="14846" width="7.140625" style="1" customWidth="1"/>
    <col min="14847" max="14847" width="7.7109375" style="1" bestFit="1" customWidth="1"/>
    <col min="14848" max="14848" width="7.28515625" style="1" customWidth="1"/>
    <col min="14849" max="14849" width="7" style="1" customWidth="1"/>
    <col min="14850" max="14850" width="7.5703125" style="1" customWidth="1"/>
    <col min="14851" max="14851" width="7.140625" style="1" customWidth="1"/>
    <col min="14852" max="14852" width="7" style="1" customWidth="1"/>
    <col min="14853" max="14853" width="7.5703125" style="1" customWidth="1"/>
    <col min="14854" max="14854" width="7.140625" style="1" customWidth="1"/>
    <col min="14855" max="14871" width="8.7109375" style="1" customWidth="1"/>
    <col min="14872" max="14872" width="36.85546875" style="1" customWidth="1"/>
    <col min="14873" max="14879" width="14.28515625" style="1" customWidth="1"/>
    <col min="14880" max="15094" width="9.140625" style="1"/>
    <col min="15095" max="15095" width="38.5703125" style="1" customWidth="1"/>
    <col min="15096" max="15096" width="6.5703125" style="1" customWidth="1"/>
    <col min="15097" max="15097" width="7.7109375" style="1" bestFit="1" customWidth="1"/>
    <col min="15098" max="15098" width="7.28515625" style="1" customWidth="1"/>
    <col min="15099" max="15099" width="6.5703125" style="1" bestFit="1" customWidth="1"/>
    <col min="15100" max="15100" width="7.28515625" style="1" bestFit="1" customWidth="1"/>
    <col min="15101" max="15101" width="8.140625" style="1" customWidth="1"/>
    <col min="15102" max="15102" width="7.140625" style="1" customWidth="1"/>
    <col min="15103" max="15103" width="7.7109375" style="1" bestFit="1" customWidth="1"/>
    <col min="15104" max="15104" width="7.28515625" style="1" customWidth="1"/>
    <col min="15105" max="15105" width="7" style="1" customWidth="1"/>
    <col min="15106" max="15106" width="7.5703125" style="1" customWidth="1"/>
    <col min="15107" max="15107" width="7.140625" style="1" customWidth="1"/>
    <col min="15108" max="15108" width="7" style="1" customWidth="1"/>
    <col min="15109" max="15109" width="7.5703125" style="1" customWidth="1"/>
    <col min="15110" max="15110" width="7.140625" style="1" customWidth="1"/>
    <col min="15111" max="15127" width="8.7109375" style="1" customWidth="1"/>
    <col min="15128" max="15128" width="36.85546875" style="1" customWidth="1"/>
    <col min="15129" max="15135" width="14.28515625" style="1" customWidth="1"/>
    <col min="15136" max="15350" width="9.140625" style="1"/>
    <col min="15351" max="15351" width="38.5703125" style="1" customWidth="1"/>
    <col min="15352" max="15352" width="6.5703125" style="1" customWidth="1"/>
    <col min="15353" max="15353" width="7.7109375" style="1" bestFit="1" customWidth="1"/>
    <col min="15354" max="15354" width="7.28515625" style="1" customWidth="1"/>
    <col min="15355" max="15355" width="6.5703125" style="1" bestFit="1" customWidth="1"/>
    <col min="15356" max="15356" width="7.28515625" style="1" bestFit="1" customWidth="1"/>
    <col min="15357" max="15357" width="8.140625" style="1" customWidth="1"/>
    <col min="15358" max="15358" width="7.140625" style="1" customWidth="1"/>
    <col min="15359" max="15359" width="7.7109375" style="1" bestFit="1" customWidth="1"/>
    <col min="15360" max="15360" width="7.28515625" style="1" customWidth="1"/>
    <col min="15361" max="15361" width="7" style="1" customWidth="1"/>
    <col min="15362" max="15362" width="7.5703125" style="1" customWidth="1"/>
    <col min="15363" max="15363" width="7.140625" style="1" customWidth="1"/>
    <col min="15364" max="15364" width="7" style="1" customWidth="1"/>
    <col min="15365" max="15365" width="7.5703125" style="1" customWidth="1"/>
    <col min="15366" max="15366" width="7.140625" style="1" customWidth="1"/>
    <col min="15367" max="15383" width="8.7109375" style="1" customWidth="1"/>
    <col min="15384" max="15384" width="36.85546875" style="1" customWidth="1"/>
    <col min="15385" max="15391" width="14.28515625" style="1" customWidth="1"/>
    <col min="15392" max="15606" width="9.140625" style="1"/>
    <col min="15607" max="15607" width="38.5703125" style="1" customWidth="1"/>
    <col min="15608" max="15608" width="6.5703125" style="1" customWidth="1"/>
    <col min="15609" max="15609" width="7.7109375" style="1" bestFit="1" customWidth="1"/>
    <col min="15610" max="15610" width="7.28515625" style="1" customWidth="1"/>
    <col min="15611" max="15611" width="6.5703125" style="1" bestFit="1" customWidth="1"/>
    <col min="15612" max="15612" width="7.28515625" style="1" bestFit="1" customWidth="1"/>
    <col min="15613" max="15613" width="8.140625" style="1" customWidth="1"/>
    <col min="15614" max="15614" width="7.140625" style="1" customWidth="1"/>
    <col min="15615" max="15615" width="7.7109375" style="1" bestFit="1" customWidth="1"/>
    <col min="15616" max="15616" width="7.28515625" style="1" customWidth="1"/>
    <col min="15617" max="15617" width="7" style="1" customWidth="1"/>
    <col min="15618" max="15618" width="7.5703125" style="1" customWidth="1"/>
    <col min="15619" max="15619" width="7.140625" style="1" customWidth="1"/>
    <col min="15620" max="15620" width="7" style="1" customWidth="1"/>
    <col min="15621" max="15621" width="7.5703125" style="1" customWidth="1"/>
    <col min="15622" max="15622" width="7.140625" style="1" customWidth="1"/>
    <col min="15623" max="15639" width="8.7109375" style="1" customWidth="1"/>
    <col min="15640" max="15640" width="36.85546875" style="1" customWidth="1"/>
    <col min="15641" max="15647" width="14.28515625" style="1" customWidth="1"/>
    <col min="15648" max="15862" width="9.140625" style="1"/>
    <col min="15863" max="15863" width="38.5703125" style="1" customWidth="1"/>
    <col min="15864" max="15864" width="6.5703125" style="1" customWidth="1"/>
    <col min="15865" max="15865" width="7.7109375" style="1" bestFit="1" customWidth="1"/>
    <col min="15866" max="15866" width="7.28515625" style="1" customWidth="1"/>
    <col min="15867" max="15867" width="6.5703125" style="1" bestFit="1" customWidth="1"/>
    <col min="15868" max="15868" width="7.28515625" style="1" bestFit="1" customWidth="1"/>
    <col min="15869" max="15869" width="8.140625" style="1" customWidth="1"/>
    <col min="15870" max="15870" width="7.140625" style="1" customWidth="1"/>
    <col min="15871" max="15871" width="7.7109375" style="1" bestFit="1" customWidth="1"/>
    <col min="15872" max="15872" width="7.28515625" style="1" customWidth="1"/>
    <col min="15873" max="15873" width="7" style="1" customWidth="1"/>
    <col min="15874" max="15874" width="7.5703125" style="1" customWidth="1"/>
    <col min="15875" max="15875" width="7.140625" style="1" customWidth="1"/>
    <col min="15876" max="15876" width="7" style="1" customWidth="1"/>
    <col min="15877" max="15877" width="7.5703125" style="1" customWidth="1"/>
    <col min="15878" max="15878" width="7.140625" style="1" customWidth="1"/>
    <col min="15879" max="15895" width="8.7109375" style="1" customWidth="1"/>
    <col min="15896" max="15896" width="36.85546875" style="1" customWidth="1"/>
    <col min="15897" max="15903" width="14.28515625" style="1" customWidth="1"/>
    <col min="15904" max="16118" width="9.140625" style="1"/>
    <col min="16119" max="16119" width="38.5703125" style="1" customWidth="1"/>
    <col min="16120" max="16120" width="6.5703125" style="1" customWidth="1"/>
    <col min="16121" max="16121" width="7.7109375" style="1" bestFit="1" customWidth="1"/>
    <col min="16122" max="16122" width="7.28515625" style="1" customWidth="1"/>
    <col min="16123" max="16123" width="6.5703125" style="1" bestFit="1" customWidth="1"/>
    <col min="16124" max="16124" width="7.28515625" style="1" bestFit="1" customWidth="1"/>
    <col min="16125" max="16125" width="8.140625" style="1" customWidth="1"/>
    <col min="16126" max="16126" width="7.140625" style="1" customWidth="1"/>
    <col min="16127" max="16127" width="7.7109375" style="1" bestFit="1" customWidth="1"/>
    <col min="16128" max="16128" width="7.28515625" style="1" customWidth="1"/>
    <col min="16129" max="16129" width="7" style="1" customWidth="1"/>
    <col min="16130" max="16130" width="7.5703125" style="1" customWidth="1"/>
    <col min="16131" max="16131" width="7.140625" style="1" customWidth="1"/>
    <col min="16132" max="16132" width="7" style="1" customWidth="1"/>
    <col min="16133" max="16133" width="7.5703125" style="1" customWidth="1"/>
    <col min="16134" max="16134" width="7.140625" style="1" customWidth="1"/>
    <col min="16135" max="16151" width="8.7109375" style="1" customWidth="1"/>
    <col min="16152" max="16152" width="36.85546875" style="1" customWidth="1"/>
    <col min="16153" max="16159" width="14.28515625" style="1" customWidth="1"/>
    <col min="16160" max="16384" width="9.140625" style="1"/>
  </cols>
  <sheetData>
    <row r="1" spans="1:24" ht="16.5" customHeight="1" x14ac:dyDescent="0.25">
      <c r="K1"/>
      <c r="L1"/>
      <c r="W1" s="1175" t="s">
        <v>944</v>
      </c>
      <c r="X1" s="1176"/>
    </row>
    <row r="2" spans="1:24" ht="42" customHeight="1" x14ac:dyDescent="0.2">
      <c r="A2" s="1129" t="s">
        <v>1281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1129"/>
      <c r="P2" s="1129"/>
      <c r="Q2" s="1129"/>
      <c r="R2" s="1129"/>
      <c r="S2" s="1129"/>
      <c r="T2" s="1129"/>
      <c r="U2" s="1129"/>
      <c r="V2" s="1129"/>
      <c r="W2" s="1129"/>
      <c r="X2" s="1129"/>
    </row>
    <row r="3" spans="1:24" ht="11.25" customHeight="1" x14ac:dyDescent="0.2">
      <c r="B3" s="421"/>
      <c r="M3" s="439"/>
    </row>
    <row r="4" spans="1:24" s="144" customFormat="1" ht="25.5" customHeight="1" x14ac:dyDescent="0.25">
      <c r="A4" s="139" t="s">
        <v>704</v>
      </c>
      <c r="B4" s="140"/>
      <c r="C4" s="1089"/>
      <c r="D4" s="1089"/>
      <c r="E4" s="1089"/>
      <c r="F4" s="1089"/>
      <c r="G4" s="1089"/>
      <c r="H4" s="1089"/>
      <c r="I4" s="1089"/>
      <c r="J4" s="1089"/>
      <c r="K4" s="1089"/>
      <c r="L4" s="1089"/>
      <c r="M4" s="1"/>
      <c r="N4"/>
      <c r="O4"/>
      <c r="P4"/>
      <c r="Q4"/>
      <c r="R4"/>
      <c r="S4"/>
      <c r="T4"/>
      <c r="U4"/>
      <c r="V4"/>
      <c r="W4"/>
      <c r="X4" s="441"/>
    </row>
    <row r="5" spans="1:24" s="144" customFormat="1" ht="25.5" customHeight="1" x14ac:dyDescent="0.25">
      <c r="A5" s="139"/>
      <c r="B5" s="140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1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74" t="s">
        <v>815</v>
      </c>
    </row>
    <row r="6" spans="1:24" ht="36" customHeight="1" x14ac:dyDescent="0.2">
      <c r="A6" s="1131" t="s">
        <v>713</v>
      </c>
      <c r="B6" s="1132"/>
      <c r="C6" s="1112" t="s">
        <v>936</v>
      </c>
      <c r="D6" s="1113"/>
      <c r="E6" s="1113"/>
      <c r="F6" s="1113"/>
      <c r="G6" s="1113"/>
      <c r="H6" s="1113"/>
      <c r="I6" s="1113"/>
      <c r="J6" s="1113"/>
      <c r="K6" s="1113"/>
      <c r="L6" s="1114"/>
      <c r="M6" s="445"/>
      <c r="N6" s="1126" t="s">
        <v>937</v>
      </c>
      <c r="O6" s="1127"/>
      <c r="P6" s="1127"/>
      <c r="Q6" s="1127"/>
      <c r="R6" s="1127"/>
      <c r="S6" s="1127"/>
      <c r="T6" s="1127"/>
      <c r="U6" s="1127"/>
      <c r="V6" s="1127"/>
      <c r="W6" s="1128"/>
      <c r="X6" s="1130" t="s">
        <v>1105</v>
      </c>
    </row>
    <row r="7" spans="1:24" s="20" customFormat="1" ht="28.5" customHeight="1" x14ac:dyDescent="0.25">
      <c r="A7" s="1133"/>
      <c r="B7" s="1134"/>
      <c r="C7" s="1137" t="s">
        <v>1282</v>
      </c>
      <c r="D7" s="1117"/>
      <c r="E7" s="1117"/>
      <c r="F7" s="1117"/>
      <c r="G7" s="1117"/>
      <c r="H7" s="1117"/>
      <c r="I7" s="1117"/>
      <c r="J7" s="1117"/>
      <c r="K7" s="1117"/>
      <c r="L7" s="1118"/>
      <c r="M7" s="446"/>
      <c r="N7" s="1117" t="s">
        <v>1282</v>
      </c>
      <c r="O7" s="1117"/>
      <c r="P7" s="1117"/>
      <c r="Q7" s="1117"/>
      <c r="R7" s="1117"/>
      <c r="S7" s="1117"/>
      <c r="T7" s="1117"/>
      <c r="U7" s="1117"/>
      <c r="V7" s="1117"/>
      <c r="W7" s="1118"/>
      <c r="X7" s="1130"/>
    </row>
    <row r="8" spans="1:24" s="20" customFormat="1" ht="36.75" customHeight="1" x14ac:dyDescent="0.25">
      <c r="A8" s="1133"/>
      <c r="B8" s="1134"/>
      <c r="C8" s="1138" t="s">
        <v>926</v>
      </c>
      <c r="D8" s="1120"/>
      <c r="E8" s="1121"/>
      <c r="F8" s="1119" t="s">
        <v>933</v>
      </c>
      <c r="G8" s="1122"/>
      <c r="H8" s="1123"/>
      <c r="I8" s="1119" t="s">
        <v>934</v>
      </c>
      <c r="J8" s="1122"/>
      <c r="K8" s="1123"/>
      <c r="L8" s="1124" t="s">
        <v>114</v>
      </c>
      <c r="M8" s="446"/>
      <c r="N8" s="1119" t="s">
        <v>926</v>
      </c>
      <c r="O8" s="1120"/>
      <c r="P8" s="1121"/>
      <c r="Q8" s="1119" t="s">
        <v>933</v>
      </c>
      <c r="R8" s="1122"/>
      <c r="S8" s="1123"/>
      <c r="T8" s="1119" t="s">
        <v>934</v>
      </c>
      <c r="U8" s="1122"/>
      <c r="V8" s="1123"/>
      <c r="W8" s="1124" t="s">
        <v>114</v>
      </c>
      <c r="X8" s="1130"/>
    </row>
    <row r="9" spans="1:24" s="20" customFormat="1" ht="39.950000000000003" customHeight="1" x14ac:dyDescent="0.25">
      <c r="A9" s="1135"/>
      <c r="B9" s="1136"/>
      <c r="C9" s="452" t="s">
        <v>716</v>
      </c>
      <c r="D9" s="194" t="s">
        <v>717</v>
      </c>
      <c r="E9" s="21" t="s">
        <v>114</v>
      </c>
      <c r="F9" s="193" t="s">
        <v>716</v>
      </c>
      <c r="G9" s="194" t="s">
        <v>717</v>
      </c>
      <c r="H9" s="21" t="s">
        <v>114</v>
      </c>
      <c r="I9" s="193" t="s">
        <v>716</v>
      </c>
      <c r="J9" s="194" t="s">
        <v>717</v>
      </c>
      <c r="K9" s="21" t="s">
        <v>114</v>
      </c>
      <c r="L9" s="1125"/>
      <c r="M9" s="446"/>
      <c r="N9" s="193" t="s">
        <v>716</v>
      </c>
      <c r="O9" s="194" t="s">
        <v>717</v>
      </c>
      <c r="P9" s="21" t="s">
        <v>114</v>
      </c>
      <c r="Q9" s="193" t="s">
        <v>716</v>
      </c>
      <c r="R9" s="194" t="s">
        <v>717</v>
      </c>
      <c r="S9" s="21" t="s">
        <v>114</v>
      </c>
      <c r="T9" s="193" t="s">
        <v>716</v>
      </c>
      <c r="U9" s="194" t="s">
        <v>717</v>
      </c>
      <c r="V9" s="21" t="s">
        <v>114</v>
      </c>
      <c r="W9" s="1125"/>
      <c r="X9" s="1130"/>
    </row>
    <row r="10" spans="1:24" ht="15" customHeight="1" x14ac:dyDescent="0.2">
      <c r="A10" s="1116" t="s">
        <v>118</v>
      </c>
      <c r="B10" s="1116"/>
      <c r="C10" s="1116"/>
      <c r="D10" s="1116"/>
      <c r="E10" s="1116"/>
      <c r="F10" s="1116"/>
      <c r="G10" s="1116"/>
      <c r="H10" s="1116"/>
      <c r="I10" s="1116"/>
      <c r="J10" s="1116"/>
      <c r="K10" s="1116"/>
      <c r="L10" s="1116"/>
      <c r="M10" s="446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42"/>
    </row>
    <row r="11" spans="1:24" ht="18.95" customHeight="1" x14ac:dyDescent="0.2">
      <c r="A11" s="434">
        <v>1</v>
      </c>
      <c r="B11" s="435"/>
      <c r="C11" s="234"/>
      <c r="D11" s="234"/>
      <c r="E11" s="448">
        <f>C11+D11</f>
        <v>0</v>
      </c>
      <c r="F11" s="448"/>
      <c r="G11" s="448"/>
      <c r="H11" s="448">
        <f>F11+G11</f>
        <v>0</v>
      </c>
      <c r="I11" s="234"/>
      <c r="J11" s="234"/>
      <c r="K11" s="449">
        <f>I11+J11</f>
        <v>0</v>
      </c>
      <c r="L11" s="450">
        <f>E11+K11+H11</f>
        <v>0</v>
      </c>
      <c r="M11" s="446"/>
      <c r="N11" s="234"/>
      <c r="O11" s="234"/>
      <c r="P11" s="448">
        <f>N11+O11</f>
        <v>0</v>
      </c>
      <c r="Q11" s="448"/>
      <c r="R11" s="448"/>
      <c r="S11" s="448">
        <f>Q11+R11</f>
        <v>0</v>
      </c>
      <c r="T11" s="234"/>
      <c r="U11" s="234"/>
      <c r="V11" s="449">
        <f>T11+U11</f>
        <v>0</v>
      </c>
      <c r="W11" s="450">
        <f>P11+V11+S11</f>
        <v>0</v>
      </c>
      <c r="X11" s="443">
        <f>W11+L11</f>
        <v>0</v>
      </c>
    </row>
    <row r="12" spans="1:24" ht="18.95" customHeight="1" x14ac:dyDescent="0.2">
      <c r="A12" s="199">
        <v>2</v>
      </c>
      <c r="B12" s="201"/>
      <c r="C12" s="196"/>
      <c r="D12" s="196"/>
      <c r="E12" s="197">
        <f>C12+D12</f>
        <v>0</v>
      </c>
      <c r="F12" s="197"/>
      <c r="G12" s="197"/>
      <c r="H12" s="197">
        <f t="shared" ref="H12:H16" si="0">F12+G12</f>
        <v>0</v>
      </c>
      <c r="I12" s="196"/>
      <c r="J12" s="196"/>
      <c r="K12" s="426">
        <f>I12+J12</f>
        <v>0</v>
      </c>
      <c r="L12" s="427">
        <f t="shared" ref="L12:L16" si="1">E12+K12</f>
        <v>0</v>
      </c>
      <c r="M12" s="446"/>
      <c r="N12" s="196"/>
      <c r="O12" s="196"/>
      <c r="P12" s="197">
        <f>N12+O12</f>
        <v>0</v>
      </c>
      <c r="Q12" s="197"/>
      <c r="R12" s="197"/>
      <c r="S12" s="197">
        <f t="shared" ref="S12:S16" si="2">Q12+R12</f>
        <v>0</v>
      </c>
      <c r="T12" s="196"/>
      <c r="U12" s="196"/>
      <c r="V12" s="426">
        <f>T12+U12</f>
        <v>0</v>
      </c>
      <c r="W12" s="427">
        <f t="shared" ref="W12:W16" si="3">P12+V12</f>
        <v>0</v>
      </c>
      <c r="X12" s="443">
        <f t="shared" ref="X12:X75" si="4">W12+L12</f>
        <v>0</v>
      </c>
    </row>
    <row r="13" spans="1:24" ht="18.95" customHeight="1" x14ac:dyDescent="0.2">
      <c r="A13" s="199">
        <v>3</v>
      </c>
      <c r="B13" s="201"/>
      <c r="C13" s="196"/>
      <c r="D13" s="196"/>
      <c r="E13" s="197">
        <f t="shared" ref="E13:E16" si="5">C13+D13</f>
        <v>0</v>
      </c>
      <c r="F13" s="197"/>
      <c r="G13" s="197"/>
      <c r="H13" s="197">
        <f t="shared" si="0"/>
        <v>0</v>
      </c>
      <c r="I13" s="196"/>
      <c r="J13" s="196"/>
      <c r="K13" s="426">
        <f t="shared" ref="K13:K16" si="6">I13+J13</f>
        <v>0</v>
      </c>
      <c r="L13" s="427">
        <f t="shared" si="1"/>
        <v>0</v>
      </c>
      <c r="M13" s="446"/>
      <c r="N13" s="196"/>
      <c r="O13" s="196"/>
      <c r="P13" s="197">
        <f t="shared" ref="P13:P16" si="7">N13+O13</f>
        <v>0</v>
      </c>
      <c r="Q13" s="197"/>
      <c r="R13" s="197"/>
      <c r="S13" s="197">
        <f t="shared" si="2"/>
        <v>0</v>
      </c>
      <c r="T13" s="196"/>
      <c r="U13" s="196"/>
      <c r="V13" s="426">
        <f t="shared" ref="V13:V16" si="8">T13+U13</f>
        <v>0</v>
      </c>
      <c r="W13" s="427">
        <f t="shared" si="3"/>
        <v>0</v>
      </c>
      <c r="X13" s="443">
        <f t="shared" si="4"/>
        <v>0</v>
      </c>
    </row>
    <row r="14" spans="1:24" ht="18.95" customHeight="1" x14ac:dyDescent="0.2">
      <c r="A14" s="199">
        <v>4</v>
      </c>
      <c r="B14" s="201"/>
      <c r="C14" s="196"/>
      <c r="D14" s="196"/>
      <c r="E14" s="197">
        <f t="shared" si="5"/>
        <v>0</v>
      </c>
      <c r="F14" s="197"/>
      <c r="G14" s="197"/>
      <c r="H14" s="197">
        <f t="shared" si="0"/>
        <v>0</v>
      </c>
      <c r="I14" s="196"/>
      <c r="J14" s="196"/>
      <c r="K14" s="426">
        <f t="shared" si="6"/>
        <v>0</v>
      </c>
      <c r="L14" s="427">
        <f t="shared" si="1"/>
        <v>0</v>
      </c>
      <c r="M14" s="446"/>
      <c r="N14" s="196"/>
      <c r="O14" s="196"/>
      <c r="P14" s="197">
        <f t="shared" si="7"/>
        <v>0</v>
      </c>
      <c r="Q14" s="197"/>
      <c r="R14" s="197"/>
      <c r="S14" s="197">
        <f t="shared" si="2"/>
        <v>0</v>
      </c>
      <c r="T14" s="196"/>
      <c r="U14" s="196"/>
      <c r="V14" s="426">
        <f t="shared" si="8"/>
        <v>0</v>
      </c>
      <c r="W14" s="427">
        <f t="shared" si="3"/>
        <v>0</v>
      </c>
      <c r="X14" s="443">
        <f t="shared" si="4"/>
        <v>0</v>
      </c>
    </row>
    <row r="15" spans="1:24" ht="18.95" customHeight="1" x14ac:dyDescent="0.2">
      <c r="A15" s="199">
        <v>5</v>
      </c>
      <c r="B15" s="201"/>
      <c r="C15" s="196"/>
      <c r="D15" s="196"/>
      <c r="E15" s="197">
        <f t="shared" si="5"/>
        <v>0</v>
      </c>
      <c r="F15" s="197"/>
      <c r="G15" s="197"/>
      <c r="H15" s="197">
        <f t="shared" si="0"/>
        <v>0</v>
      </c>
      <c r="I15" s="196"/>
      <c r="J15" s="196"/>
      <c r="K15" s="426">
        <f t="shared" si="6"/>
        <v>0</v>
      </c>
      <c r="L15" s="427">
        <f t="shared" si="1"/>
        <v>0</v>
      </c>
      <c r="M15" s="446"/>
      <c r="N15" s="196"/>
      <c r="O15" s="196"/>
      <c r="P15" s="197">
        <f t="shared" si="7"/>
        <v>0</v>
      </c>
      <c r="Q15" s="197"/>
      <c r="R15" s="197"/>
      <c r="S15" s="197">
        <f t="shared" si="2"/>
        <v>0</v>
      </c>
      <c r="T15" s="196"/>
      <c r="U15" s="196"/>
      <c r="V15" s="426">
        <f t="shared" si="8"/>
        <v>0</v>
      </c>
      <c r="W15" s="427">
        <f t="shared" si="3"/>
        <v>0</v>
      </c>
      <c r="X15" s="443">
        <f t="shared" si="4"/>
        <v>0</v>
      </c>
    </row>
    <row r="16" spans="1:24" ht="18.95" customHeight="1" x14ac:dyDescent="0.2">
      <c r="A16" s="423">
        <v>6</v>
      </c>
      <c r="B16" s="424"/>
      <c r="C16" s="290"/>
      <c r="D16" s="195"/>
      <c r="E16" s="148">
        <f t="shared" si="5"/>
        <v>0</v>
      </c>
      <c r="F16" s="148"/>
      <c r="G16" s="425"/>
      <c r="H16" s="425">
        <f t="shared" si="0"/>
        <v>0</v>
      </c>
      <c r="I16" s="290"/>
      <c r="J16" s="195"/>
      <c r="K16" s="436">
        <f t="shared" si="6"/>
        <v>0</v>
      </c>
      <c r="L16" s="427">
        <f t="shared" si="1"/>
        <v>0</v>
      </c>
      <c r="M16" s="446"/>
      <c r="N16" s="290"/>
      <c r="O16" s="195"/>
      <c r="P16" s="148">
        <f t="shared" si="7"/>
        <v>0</v>
      </c>
      <c r="Q16" s="148"/>
      <c r="R16" s="425"/>
      <c r="S16" s="425">
        <f t="shared" si="2"/>
        <v>0</v>
      </c>
      <c r="T16" s="290"/>
      <c r="U16" s="195"/>
      <c r="V16" s="436">
        <f t="shared" si="8"/>
        <v>0</v>
      </c>
      <c r="W16" s="427">
        <f t="shared" si="3"/>
        <v>0</v>
      </c>
      <c r="X16" s="443">
        <f t="shared" si="4"/>
        <v>0</v>
      </c>
    </row>
    <row r="17" spans="1:24" ht="20.100000000000001" customHeight="1" x14ac:dyDescent="0.2">
      <c r="A17" s="1115" t="s">
        <v>726</v>
      </c>
      <c r="B17" s="1115"/>
      <c r="C17" s="422">
        <f>SUM(C11:C15)</f>
        <v>0</v>
      </c>
      <c r="D17" s="422">
        <f t="shared" ref="D17:L17" si="9">SUM(D11:D15)</f>
        <v>0</v>
      </c>
      <c r="E17" s="422">
        <f t="shared" si="9"/>
        <v>0</v>
      </c>
      <c r="F17" s="422">
        <f t="shared" si="9"/>
        <v>0</v>
      </c>
      <c r="G17" s="422">
        <f t="shared" si="9"/>
        <v>0</v>
      </c>
      <c r="H17" s="422">
        <f t="shared" si="9"/>
        <v>0</v>
      </c>
      <c r="I17" s="422">
        <f t="shared" si="9"/>
        <v>0</v>
      </c>
      <c r="J17" s="422">
        <f t="shared" si="9"/>
        <v>0</v>
      </c>
      <c r="K17" s="437">
        <f t="shared" si="9"/>
        <v>0</v>
      </c>
      <c r="L17" s="422">
        <f t="shared" si="9"/>
        <v>0</v>
      </c>
      <c r="M17" s="446"/>
      <c r="N17" s="422">
        <f>SUM(N11:N15)</f>
        <v>0</v>
      </c>
      <c r="O17" s="422">
        <f t="shared" ref="O17:W17" si="10">SUM(O11:O15)</f>
        <v>0</v>
      </c>
      <c r="P17" s="422">
        <f t="shared" si="10"/>
        <v>0</v>
      </c>
      <c r="Q17" s="422">
        <f t="shared" si="10"/>
        <v>0</v>
      </c>
      <c r="R17" s="422">
        <f t="shared" si="10"/>
        <v>0</v>
      </c>
      <c r="S17" s="422">
        <f t="shared" si="10"/>
        <v>0</v>
      </c>
      <c r="T17" s="422">
        <f t="shared" si="10"/>
        <v>0</v>
      </c>
      <c r="U17" s="422">
        <f t="shared" si="10"/>
        <v>0</v>
      </c>
      <c r="V17" s="437">
        <f t="shared" si="10"/>
        <v>0</v>
      </c>
      <c r="W17" s="422">
        <f t="shared" si="10"/>
        <v>0</v>
      </c>
      <c r="X17" s="443">
        <f t="shared" si="4"/>
        <v>0</v>
      </c>
    </row>
    <row r="18" spans="1:24" ht="15" customHeight="1" x14ac:dyDescent="0.2">
      <c r="A18" s="1116" t="s">
        <v>123</v>
      </c>
      <c r="B18" s="1116"/>
      <c r="C18" s="1116"/>
      <c r="D18" s="1116"/>
      <c r="E18" s="1116"/>
      <c r="F18" s="1116"/>
      <c r="G18" s="1116"/>
      <c r="H18" s="1116"/>
      <c r="I18" s="1116"/>
      <c r="J18" s="1116"/>
      <c r="K18" s="1116"/>
      <c r="L18" s="1116"/>
      <c r="M18" s="446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42"/>
    </row>
    <row r="19" spans="1:24" ht="18.95" customHeight="1" x14ac:dyDescent="0.2">
      <c r="A19" s="434">
        <v>1</v>
      </c>
      <c r="B19" s="435"/>
      <c r="C19" s="234"/>
      <c r="D19" s="234"/>
      <c r="E19" s="448">
        <f>C19+D19</f>
        <v>0</v>
      </c>
      <c r="F19" s="448"/>
      <c r="G19" s="448"/>
      <c r="H19" s="448">
        <f>F19+G19</f>
        <v>0</v>
      </c>
      <c r="I19" s="234"/>
      <c r="J19" s="234"/>
      <c r="K19" s="449">
        <f>I19+J19</f>
        <v>0</v>
      </c>
      <c r="L19" s="450">
        <f>E19+K19+H19</f>
        <v>0</v>
      </c>
      <c r="M19" s="446"/>
      <c r="N19" s="234"/>
      <c r="O19" s="234"/>
      <c r="P19" s="448">
        <f>N19+O19</f>
        <v>0</v>
      </c>
      <c r="Q19" s="448"/>
      <c r="R19" s="448"/>
      <c r="S19" s="448">
        <f>Q19+R19</f>
        <v>0</v>
      </c>
      <c r="T19" s="234"/>
      <c r="U19" s="234"/>
      <c r="V19" s="449">
        <f>T19+U19</f>
        <v>0</v>
      </c>
      <c r="W19" s="450">
        <f>P19+V19+S19</f>
        <v>0</v>
      </c>
      <c r="X19" s="443">
        <f t="shared" si="4"/>
        <v>0</v>
      </c>
    </row>
    <row r="20" spans="1:24" ht="18.95" customHeight="1" x14ac:dyDescent="0.2">
      <c r="A20" s="199">
        <v>2</v>
      </c>
      <c r="B20" s="201"/>
      <c r="C20" s="196"/>
      <c r="D20" s="196"/>
      <c r="E20" s="197">
        <f>C20+D20</f>
        <v>0</v>
      </c>
      <c r="F20" s="197"/>
      <c r="G20" s="197"/>
      <c r="H20" s="197">
        <f t="shared" ref="H20:H24" si="11">F20+G20</f>
        <v>0</v>
      </c>
      <c r="I20" s="196"/>
      <c r="J20" s="196"/>
      <c r="K20" s="426">
        <f>I20+J20</f>
        <v>0</v>
      </c>
      <c r="L20" s="427">
        <f t="shared" ref="L20:L24" si="12">E20+K20</f>
        <v>0</v>
      </c>
      <c r="M20" s="446"/>
      <c r="N20" s="196"/>
      <c r="O20" s="196"/>
      <c r="P20" s="197">
        <f>N20+O20</f>
        <v>0</v>
      </c>
      <c r="Q20" s="197"/>
      <c r="R20" s="197"/>
      <c r="S20" s="197">
        <f t="shared" ref="S20:S24" si="13">Q20+R20</f>
        <v>0</v>
      </c>
      <c r="T20" s="196"/>
      <c r="U20" s="196"/>
      <c r="V20" s="426">
        <f>T20+U20</f>
        <v>0</v>
      </c>
      <c r="W20" s="427">
        <f t="shared" ref="W20:W24" si="14">P20+V20</f>
        <v>0</v>
      </c>
      <c r="X20" s="443">
        <f t="shared" si="4"/>
        <v>0</v>
      </c>
    </row>
    <row r="21" spans="1:24" ht="18.95" customHeight="1" x14ac:dyDescent="0.2">
      <c r="A21" s="199">
        <v>3</v>
      </c>
      <c r="B21" s="201"/>
      <c r="C21" s="196"/>
      <c r="D21" s="196"/>
      <c r="E21" s="197">
        <f t="shared" ref="E21:E24" si="15">C21+D21</f>
        <v>0</v>
      </c>
      <c r="F21" s="197"/>
      <c r="G21" s="197"/>
      <c r="H21" s="197">
        <f t="shared" si="11"/>
        <v>0</v>
      </c>
      <c r="I21" s="196"/>
      <c r="J21" s="196"/>
      <c r="K21" s="426">
        <f t="shared" ref="K21:K24" si="16">I21+J21</f>
        <v>0</v>
      </c>
      <c r="L21" s="427">
        <f t="shared" si="12"/>
        <v>0</v>
      </c>
      <c r="M21" s="446"/>
      <c r="N21" s="196"/>
      <c r="O21" s="196"/>
      <c r="P21" s="197">
        <f t="shared" ref="P21:P24" si="17">N21+O21</f>
        <v>0</v>
      </c>
      <c r="Q21" s="197"/>
      <c r="R21" s="197"/>
      <c r="S21" s="197">
        <f t="shared" si="13"/>
        <v>0</v>
      </c>
      <c r="T21" s="196"/>
      <c r="U21" s="196"/>
      <c r="V21" s="426">
        <f t="shared" ref="V21:V24" si="18">T21+U21</f>
        <v>0</v>
      </c>
      <c r="W21" s="427">
        <f t="shared" si="14"/>
        <v>0</v>
      </c>
      <c r="X21" s="443">
        <f t="shared" si="4"/>
        <v>0</v>
      </c>
    </row>
    <row r="22" spans="1:24" ht="18.95" customHeight="1" x14ac:dyDescent="0.2">
      <c r="A22" s="199">
        <v>4</v>
      </c>
      <c r="B22" s="201"/>
      <c r="C22" s="196"/>
      <c r="D22" s="196"/>
      <c r="E22" s="197">
        <f t="shared" si="15"/>
        <v>0</v>
      </c>
      <c r="F22" s="197"/>
      <c r="G22" s="197"/>
      <c r="H22" s="197">
        <f t="shared" si="11"/>
        <v>0</v>
      </c>
      <c r="I22" s="196"/>
      <c r="J22" s="196"/>
      <c r="K22" s="426">
        <f t="shared" si="16"/>
        <v>0</v>
      </c>
      <c r="L22" s="427">
        <f t="shared" si="12"/>
        <v>0</v>
      </c>
      <c r="M22" s="446"/>
      <c r="N22" s="196"/>
      <c r="O22" s="196"/>
      <c r="P22" s="197">
        <f t="shared" si="17"/>
        <v>0</v>
      </c>
      <c r="Q22" s="197"/>
      <c r="R22" s="197"/>
      <c r="S22" s="197">
        <f t="shared" si="13"/>
        <v>0</v>
      </c>
      <c r="T22" s="196"/>
      <c r="U22" s="196"/>
      <c r="V22" s="426">
        <f t="shared" si="18"/>
        <v>0</v>
      </c>
      <c r="W22" s="427">
        <f t="shared" si="14"/>
        <v>0</v>
      </c>
      <c r="X22" s="443">
        <f t="shared" si="4"/>
        <v>0</v>
      </c>
    </row>
    <row r="23" spans="1:24" ht="18.95" customHeight="1" x14ac:dyDescent="0.2">
      <c r="A23" s="199">
        <v>5</v>
      </c>
      <c r="B23" s="201"/>
      <c r="C23" s="196"/>
      <c r="D23" s="196"/>
      <c r="E23" s="197">
        <f t="shared" si="15"/>
        <v>0</v>
      </c>
      <c r="F23" s="197"/>
      <c r="G23" s="197"/>
      <c r="H23" s="197">
        <f t="shared" si="11"/>
        <v>0</v>
      </c>
      <c r="I23" s="196"/>
      <c r="J23" s="196"/>
      <c r="K23" s="426">
        <f t="shared" si="16"/>
        <v>0</v>
      </c>
      <c r="L23" s="427">
        <f t="shared" si="12"/>
        <v>0</v>
      </c>
      <c r="M23" s="446"/>
      <c r="N23" s="196"/>
      <c r="O23" s="196"/>
      <c r="P23" s="197">
        <f t="shared" si="17"/>
        <v>0</v>
      </c>
      <c r="Q23" s="197"/>
      <c r="R23" s="197"/>
      <c r="S23" s="197">
        <f t="shared" si="13"/>
        <v>0</v>
      </c>
      <c r="T23" s="196"/>
      <c r="U23" s="196"/>
      <c r="V23" s="426">
        <f t="shared" si="18"/>
        <v>0</v>
      </c>
      <c r="W23" s="427">
        <f t="shared" si="14"/>
        <v>0</v>
      </c>
      <c r="X23" s="443">
        <f t="shared" si="4"/>
        <v>0</v>
      </c>
    </row>
    <row r="24" spans="1:24" ht="18.95" customHeight="1" x14ac:dyDescent="0.2">
      <c r="A24" s="423">
        <v>6</v>
      </c>
      <c r="B24" s="424"/>
      <c r="C24" s="290"/>
      <c r="D24" s="195"/>
      <c r="E24" s="148">
        <f t="shared" si="15"/>
        <v>0</v>
      </c>
      <c r="F24" s="148"/>
      <c r="G24" s="425"/>
      <c r="H24" s="425">
        <f t="shared" si="11"/>
        <v>0</v>
      </c>
      <c r="I24" s="290"/>
      <c r="J24" s="195"/>
      <c r="K24" s="436">
        <f t="shared" si="16"/>
        <v>0</v>
      </c>
      <c r="L24" s="427">
        <f t="shared" si="12"/>
        <v>0</v>
      </c>
      <c r="M24" s="446"/>
      <c r="N24" s="290"/>
      <c r="O24" s="195"/>
      <c r="P24" s="148">
        <f t="shared" si="17"/>
        <v>0</v>
      </c>
      <c r="Q24" s="148"/>
      <c r="R24" s="425"/>
      <c r="S24" s="425">
        <f t="shared" si="13"/>
        <v>0</v>
      </c>
      <c r="T24" s="290"/>
      <c r="U24" s="195"/>
      <c r="V24" s="436">
        <f t="shared" si="18"/>
        <v>0</v>
      </c>
      <c r="W24" s="427">
        <f t="shared" si="14"/>
        <v>0</v>
      </c>
      <c r="X24" s="443">
        <f t="shared" si="4"/>
        <v>0</v>
      </c>
    </row>
    <row r="25" spans="1:24" ht="20.100000000000001" customHeight="1" x14ac:dyDescent="0.2">
      <c r="A25" s="1115" t="s">
        <v>726</v>
      </c>
      <c r="B25" s="1115"/>
      <c r="C25" s="422">
        <f>SUM(C19:C23)</f>
        <v>0</v>
      </c>
      <c r="D25" s="422">
        <f t="shared" ref="D25:L25" si="19">SUM(D19:D23)</f>
        <v>0</v>
      </c>
      <c r="E25" s="422">
        <f t="shared" si="19"/>
        <v>0</v>
      </c>
      <c r="F25" s="422">
        <f t="shared" si="19"/>
        <v>0</v>
      </c>
      <c r="G25" s="422">
        <f t="shared" si="19"/>
        <v>0</v>
      </c>
      <c r="H25" s="422">
        <f t="shared" si="19"/>
        <v>0</v>
      </c>
      <c r="I25" s="422">
        <f t="shared" si="19"/>
        <v>0</v>
      </c>
      <c r="J25" s="422">
        <f t="shared" si="19"/>
        <v>0</v>
      </c>
      <c r="K25" s="437">
        <f t="shared" si="19"/>
        <v>0</v>
      </c>
      <c r="L25" s="422">
        <f t="shared" si="19"/>
        <v>0</v>
      </c>
      <c r="M25" s="446"/>
      <c r="N25" s="422">
        <f>SUM(N19:N23)</f>
        <v>0</v>
      </c>
      <c r="O25" s="422">
        <f t="shared" ref="O25:W25" si="20">SUM(O19:O23)</f>
        <v>0</v>
      </c>
      <c r="P25" s="422">
        <f t="shared" si="20"/>
        <v>0</v>
      </c>
      <c r="Q25" s="422">
        <f t="shared" si="20"/>
        <v>0</v>
      </c>
      <c r="R25" s="422">
        <f t="shared" si="20"/>
        <v>0</v>
      </c>
      <c r="S25" s="422">
        <f t="shared" si="20"/>
        <v>0</v>
      </c>
      <c r="T25" s="422">
        <f t="shared" si="20"/>
        <v>0</v>
      </c>
      <c r="U25" s="422">
        <f t="shared" si="20"/>
        <v>0</v>
      </c>
      <c r="V25" s="437">
        <f t="shared" si="20"/>
        <v>0</v>
      </c>
      <c r="W25" s="422">
        <f t="shared" si="20"/>
        <v>0</v>
      </c>
      <c r="X25" s="443">
        <f t="shared" si="4"/>
        <v>0</v>
      </c>
    </row>
    <row r="26" spans="1:24" ht="15" customHeight="1" x14ac:dyDescent="0.2">
      <c r="A26" s="1116" t="s">
        <v>129</v>
      </c>
      <c r="B26" s="1116"/>
      <c r="C26" s="1116"/>
      <c r="D26" s="1116"/>
      <c r="E26" s="1116"/>
      <c r="F26" s="1116"/>
      <c r="G26" s="1116"/>
      <c r="H26" s="1116"/>
      <c r="I26" s="1116"/>
      <c r="J26" s="1116"/>
      <c r="K26" s="1116"/>
      <c r="L26" s="1116"/>
      <c r="M26" s="446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42"/>
    </row>
    <row r="27" spans="1:24" ht="18.95" customHeight="1" x14ac:dyDescent="0.2">
      <c r="A27" s="434">
        <v>1</v>
      </c>
      <c r="B27" s="435"/>
      <c r="C27" s="234"/>
      <c r="D27" s="234"/>
      <c r="E27" s="448">
        <f>C27+D27</f>
        <v>0</v>
      </c>
      <c r="F27" s="448"/>
      <c r="G27" s="448"/>
      <c r="H27" s="448">
        <f>F27+G27</f>
        <v>0</v>
      </c>
      <c r="I27" s="234"/>
      <c r="J27" s="234"/>
      <c r="K27" s="449">
        <f>I27+J27</f>
        <v>0</v>
      </c>
      <c r="L27" s="450">
        <f>E27+K27+H27</f>
        <v>0</v>
      </c>
      <c r="M27" s="446"/>
      <c r="N27" s="234"/>
      <c r="O27" s="234"/>
      <c r="P27" s="448">
        <f>N27+O27</f>
        <v>0</v>
      </c>
      <c r="Q27" s="448"/>
      <c r="R27" s="448"/>
      <c r="S27" s="448">
        <f>Q27+R27</f>
        <v>0</v>
      </c>
      <c r="T27" s="234"/>
      <c r="U27" s="234"/>
      <c r="V27" s="449">
        <f>T27+U27</f>
        <v>0</v>
      </c>
      <c r="W27" s="450">
        <f>P27+V27+S27</f>
        <v>0</v>
      </c>
      <c r="X27" s="443">
        <f t="shared" si="4"/>
        <v>0</v>
      </c>
    </row>
    <row r="28" spans="1:24" ht="18.95" customHeight="1" x14ac:dyDescent="0.2">
      <c r="A28" s="199">
        <v>2</v>
      </c>
      <c r="B28" s="201"/>
      <c r="C28" s="196"/>
      <c r="D28" s="196"/>
      <c r="E28" s="197">
        <f>C28+D28</f>
        <v>0</v>
      </c>
      <c r="F28" s="197"/>
      <c r="G28" s="197"/>
      <c r="H28" s="197">
        <f t="shared" ref="H28:H32" si="21">F28+G28</f>
        <v>0</v>
      </c>
      <c r="I28" s="196"/>
      <c r="J28" s="196"/>
      <c r="K28" s="426">
        <f>I28+J28</f>
        <v>0</v>
      </c>
      <c r="L28" s="427">
        <f t="shared" ref="L28:L32" si="22">E28+K28</f>
        <v>0</v>
      </c>
      <c r="M28" s="446"/>
      <c r="N28" s="196"/>
      <c r="O28" s="196"/>
      <c r="P28" s="197">
        <f>N28+O28</f>
        <v>0</v>
      </c>
      <c r="Q28" s="197"/>
      <c r="R28" s="197"/>
      <c r="S28" s="197">
        <f t="shared" ref="S28:S32" si="23">Q28+R28</f>
        <v>0</v>
      </c>
      <c r="T28" s="196"/>
      <c r="U28" s="196"/>
      <c r="V28" s="426">
        <f>T28+U28</f>
        <v>0</v>
      </c>
      <c r="W28" s="427">
        <f t="shared" ref="W28:W32" si="24">P28+V28</f>
        <v>0</v>
      </c>
      <c r="X28" s="443">
        <f t="shared" si="4"/>
        <v>0</v>
      </c>
    </row>
    <row r="29" spans="1:24" ht="18.95" customHeight="1" x14ac:dyDescent="0.2">
      <c r="A29" s="199">
        <v>3</v>
      </c>
      <c r="B29" s="201"/>
      <c r="C29" s="196"/>
      <c r="D29" s="196"/>
      <c r="E29" s="197">
        <f t="shared" ref="E29:E32" si="25">C29+D29</f>
        <v>0</v>
      </c>
      <c r="F29" s="197"/>
      <c r="G29" s="197"/>
      <c r="H29" s="197">
        <f t="shared" si="21"/>
        <v>0</v>
      </c>
      <c r="I29" s="196"/>
      <c r="J29" s="196"/>
      <c r="K29" s="426">
        <f t="shared" ref="K29:K32" si="26">I29+J29</f>
        <v>0</v>
      </c>
      <c r="L29" s="427">
        <f t="shared" si="22"/>
        <v>0</v>
      </c>
      <c r="M29" s="446"/>
      <c r="N29" s="196"/>
      <c r="O29" s="196"/>
      <c r="P29" s="197">
        <f t="shared" ref="P29:P32" si="27">N29+O29</f>
        <v>0</v>
      </c>
      <c r="Q29" s="197"/>
      <c r="R29" s="197"/>
      <c r="S29" s="197">
        <f t="shared" si="23"/>
        <v>0</v>
      </c>
      <c r="T29" s="196"/>
      <c r="U29" s="196"/>
      <c r="V29" s="426">
        <f t="shared" ref="V29:V32" si="28">T29+U29</f>
        <v>0</v>
      </c>
      <c r="W29" s="427">
        <f t="shared" si="24"/>
        <v>0</v>
      </c>
      <c r="X29" s="443">
        <f t="shared" si="4"/>
        <v>0</v>
      </c>
    </row>
    <row r="30" spans="1:24" ht="18.95" customHeight="1" x14ac:dyDescent="0.2">
      <c r="A30" s="199">
        <v>4</v>
      </c>
      <c r="B30" s="201"/>
      <c r="C30" s="196"/>
      <c r="D30" s="196"/>
      <c r="E30" s="197">
        <f t="shared" si="25"/>
        <v>0</v>
      </c>
      <c r="F30" s="197"/>
      <c r="G30" s="197"/>
      <c r="H30" s="197">
        <f t="shared" si="21"/>
        <v>0</v>
      </c>
      <c r="I30" s="196"/>
      <c r="J30" s="196"/>
      <c r="K30" s="426">
        <f t="shared" si="26"/>
        <v>0</v>
      </c>
      <c r="L30" s="427">
        <f t="shared" si="22"/>
        <v>0</v>
      </c>
      <c r="M30" s="446"/>
      <c r="N30" s="196"/>
      <c r="O30" s="196"/>
      <c r="P30" s="197">
        <f t="shared" si="27"/>
        <v>0</v>
      </c>
      <c r="Q30" s="197"/>
      <c r="R30" s="197"/>
      <c r="S30" s="197">
        <f t="shared" si="23"/>
        <v>0</v>
      </c>
      <c r="T30" s="196"/>
      <c r="U30" s="196"/>
      <c r="V30" s="426">
        <f t="shared" si="28"/>
        <v>0</v>
      </c>
      <c r="W30" s="427">
        <f t="shared" si="24"/>
        <v>0</v>
      </c>
      <c r="X30" s="443">
        <f t="shared" si="4"/>
        <v>0</v>
      </c>
    </row>
    <row r="31" spans="1:24" ht="18.95" customHeight="1" x14ac:dyDescent="0.2">
      <c r="A31" s="199">
        <v>5</v>
      </c>
      <c r="B31" s="201"/>
      <c r="C31" s="196"/>
      <c r="D31" s="196"/>
      <c r="E31" s="197">
        <f t="shared" si="25"/>
        <v>0</v>
      </c>
      <c r="F31" s="197"/>
      <c r="G31" s="197"/>
      <c r="H31" s="197">
        <f t="shared" si="21"/>
        <v>0</v>
      </c>
      <c r="I31" s="196"/>
      <c r="J31" s="196"/>
      <c r="K31" s="426">
        <f t="shared" si="26"/>
        <v>0</v>
      </c>
      <c r="L31" s="427">
        <f t="shared" si="22"/>
        <v>0</v>
      </c>
      <c r="M31" s="446"/>
      <c r="N31" s="196"/>
      <c r="O31" s="196"/>
      <c r="P31" s="197">
        <f t="shared" si="27"/>
        <v>0</v>
      </c>
      <c r="Q31" s="197"/>
      <c r="R31" s="197"/>
      <c r="S31" s="197">
        <f t="shared" si="23"/>
        <v>0</v>
      </c>
      <c r="T31" s="196"/>
      <c r="U31" s="196"/>
      <c r="V31" s="426">
        <f t="shared" si="28"/>
        <v>0</v>
      </c>
      <c r="W31" s="427">
        <f t="shared" si="24"/>
        <v>0</v>
      </c>
      <c r="X31" s="443">
        <f t="shared" si="4"/>
        <v>0</v>
      </c>
    </row>
    <row r="32" spans="1:24" ht="18.95" customHeight="1" x14ac:dyDescent="0.2">
      <c r="A32" s="423">
        <v>6</v>
      </c>
      <c r="B32" s="424"/>
      <c r="C32" s="290"/>
      <c r="D32" s="195"/>
      <c r="E32" s="148">
        <f t="shared" si="25"/>
        <v>0</v>
      </c>
      <c r="F32" s="148"/>
      <c r="G32" s="425"/>
      <c r="H32" s="425">
        <f t="shared" si="21"/>
        <v>0</v>
      </c>
      <c r="I32" s="290"/>
      <c r="J32" s="195"/>
      <c r="K32" s="436">
        <f t="shared" si="26"/>
        <v>0</v>
      </c>
      <c r="L32" s="427">
        <f t="shared" si="22"/>
        <v>0</v>
      </c>
      <c r="M32" s="446"/>
      <c r="N32" s="290"/>
      <c r="O32" s="195"/>
      <c r="P32" s="148">
        <f t="shared" si="27"/>
        <v>0</v>
      </c>
      <c r="Q32" s="148"/>
      <c r="R32" s="425"/>
      <c r="S32" s="425">
        <f t="shared" si="23"/>
        <v>0</v>
      </c>
      <c r="T32" s="290"/>
      <c r="U32" s="195"/>
      <c r="V32" s="436">
        <f t="shared" si="28"/>
        <v>0</v>
      </c>
      <c r="W32" s="427">
        <f t="shared" si="24"/>
        <v>0</v>
      </c>
      <c r="X32" s="443">
        <f t="shared" si="4"/>
        <v>0</v>
      </c>
    </row>
    <row r="33" spans="1:24" ht="20.100000000000001" customHeight="1" x14ac:dyDescent="0.2">
      <c r="A33" s="1115" t="s">
        <v>726</v>
      </c>
      <c r="B33" s="1115"/>
      <c r="C33" s="422">
        <f>SUM(C27:C31)</f>
        <v>0</v>
      </c>
      <c r="D33" s="422">
        <f t="shared" ref="D33:L33" si="29">SUM(D27:D31)</f>
        <v>0</v>
      </c>
      <c r="E33" s="422">
        <f t="shared" si="29"/>
        <v>0</v>
      </c>
      <c r="F33" s="422">
        <f t="shared" si="29"/>
        <v>0</v>
      </c>
      <c r="G33" s="422">
        <f t="shared" si="29"/>
        <v>0</v>
      </c>
      <c r="H33" s="422">
        <f t="shared" si="29"/>
        <v>0</v>
      </c>
      <c r="I33" s="422">
        <f t="shared" si="29"/>
        <v>0</v>
      </c>
      <c r="J33" s="422">
        <f t="shared" si="29"/>
        <v>0</v>
      </c>
      <c r="K33" s="437">
        <f t="shared" si="29"/>
        <v>0</v>
      </c>
      <c r="L33" s="422">
        <f t="shared" si="29"/>
        <v>0</v>
      </c>
      <c r="M33" s="446"/>
      <c r="N33" s="422">
        <f>SUM(N27:N31)</f>
        <v>0</v>
      </c>
      <c r="O33" s="422">
        <f t="shared" ref="O33:W33" si="30">SUM(O27:O31)</f>
        <v>0</v>
      </c>
      <c r="P33" s="422">
        <f t="shared" si="30"/>
        <v>0</v>
      </c>
      <c r="Q33" s="422">
        <f t="shared" si="30"/>
        <v>0</v>
      </c>
      <c r="R33" s="422">
        <f t="shared" si="30"/>
        <v>0</v>
      </c>
      <c r="S33" s="422">
        <f t="shared" si="30"/>
        <v>0</v>
      </c>
      <c r="T33" s="422">
        <f t="shared" si="30"/>
        <v>0</v>
      </c>
      <c r="U33" s="422">
        <f t="shared" si="30"/>
        <v>0</v>
      </c>
      <c r="V33" s="437">
        <f t="shared" si="30"/>
        <v>0</v>
      </c>
      <c r="W33" s="422">
        <f t="shared" si="30"/>
        <v>0</v>
      </c>
      <c r="X33" s="443">
        <f t="shared" si="4"/>
        <v>0</v>
      </c>
    </row>
    <row r="34" spans="1:24" ht="15" customHeight="1" x14ac:dyDescent="0.2">
      <c r="A34" s="1116" t="s">
        <v>714</v>
      </c>
      <c r="B34" s="1116"/>
      <c r="C34" s="1116"/>
      <c r="D34" s="1116"/>
      <c r="E34" s="1116"/>
      <c r="F34" s="1116"/>
      <c r="G34" s="1116"/>
      <c r="H34" s="1116"/>
      <c r="I34" s="1116"/>
      <c r="J34" s="1116"/>
      <c r="K34" s="1116"/>
      <c r="L34" s="1116"/>
      <c r="M34" s="446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42"/>
    </row>
    <row r="35" spans="1:24" ht="18.95" customHeight="1" x14ac:dyDescent="0.2">
      <c r="A35" s="434">
        <v>1</v>
      </c>
      <c r="B35" s="435"/>
      <c r="C35" s="234"/>
      <c r="D35" s="234"/>
      <c r="E35" s="448">
        <f>C35+D35</f>
        <v>0</v>
      </c>
      <c r="F35" s="448"/>
      <c r="G35" s="448"/>
      <c r="H35" s="448">
        <f>F35+G35</f>
        <v>0</v>
      </c>
      <c r="I35" s="234"/>
      <c r="J35" s="234"/>
      <c r="K35" s="449">
        <f>I35+J35</f>
        <v>0</v>
      </c>
      <c r="L35" s="450">
        <f>E35+K35+H35</f>
        <v>0</v>
      </c>
      <c r="M35" s="446"/>
      <c r="N35" s="234"/>
      <c r="O35" s="234"/>
      <c r="P35" s="448">
        <f>N35+O35</f>
        <v>0</v>
      </c>
      <c r="Q35" s="448"/>
      <c r="R35" s="448"/>
      <c r="S35" s="448">
        <f>Q35+R35</f>
        <v>0</v>
      </c>
      <c r="T35" s="234"/>
      <c r="U35" s="234"/>
      <c r="V35" s="449">
        <f>T35+U35</f>
        <v>0</v>
      </c>
      <c r="W35" s="450">
        <f>P35+V35+S35</f>
        <v>0</v>
      </c>
      <c r="X35" s="443">
        <f t="shared" si="4"/>
        <v>0</v>
      </c>
    </row>
    <row r="36" spans="1:24" ht="18.95" customHeight="1" x14ac:dyDescent="0.2">
      <c r="A36" s="199">
        <v>2</v>
      </c>
      <c r="B36" s="201"/>
      <c r="C36" s="196"/>
      <c r="D36" s="196"/>
      <c r="E36" s="197">
        <f>C36+D36</f>
        <v>0</v>
      </c>
      <c r="F36" s="197"/>
      <c r="G36" s="197"/>
      <c r="H36" s="197">
        <f t="shared" ref="H36:H40" si="31">F36+G36</f>
        <v>0</v>
      </c>
      <c r="I36" s="196"/>
      <c r="J36" s="196"/>
      <c r="K36" s="426">
        <f>I36+J36</f>
        <v>0</v>
      </c>
      <c r="L36" s="427">
        <f t="shared" ref="L36:L40" si="32">E36+K36</f>
        <v>0</v>
      </c>
      <c r="M36" s="446"/>
      <c r="N36" s="196"/>
      <c r="O36" s="196"/>
      <c r="P36" s="197">
        <f>N36+O36</f>
        <v>0</v>
      </c>
      <c r="Q36" s="197"/>
      <c r="R36" s="197"/>
      <c r="S36" s="197">
        <f t="shared" ref="S36:S40" si="33">Q36+R36</f>
        <v>0</v>
      </c>
      <c r="T36" s="196"/>
      <c r="U36" s="196"/>
      <c r="V36" s="426">
        <f>T36+U36</f>
        <v>0</v>
      </c>
      <c r="W36" s="427">
        <f t="shared" ref="W36:W40" si="34">P36+V36</f>
        <v>0</v>
      </c>
      <c r="X36" s="443">
        <f t="shared" si="4"/>
        <v>0</v>
      </c>
    </row>
    <row r="37" spans="1:24" ht="18.95" customHeight="1" x14ac:dyDescent="0.2">
      <c r="A37" s="199">
        <v>3</v>
      </c>
      <c r="B37" s="201"/>
      <c r="C37" s="196"/>
      <c r="D37" s="196"/>
      <c r="E37" s="197">
        <f t="shared" ref="E37:E40" si="35">C37+D37</f>
        <v>0</v>
      </c>
      <c r="F37" s="197"/>
      <c r="G37" s="197"/>
      <c r="H37" s="197">
        <f t="shared" si="31"/>
        <v>0</v>
      </c>
      <c r="I37" s="196"/>
      <c r="J37" s="196"/>
      <c r="K37" s="426">
        <f t="shared" ref="K37:K40" si="36">I37+J37</f>
        <v>0</v>
      </c>
      <c r="L37" s="427">
        <f t="shared" si="32"/>
        <v>0</v>
      </c>
      <c r="M37" s="446"/>
      <c r="N37" s="196"/>
      <c r="O37" s="196"/>
      <c r="P37" s="197">
        <f t="shared" ref="P37:P40" si="37">N37+O37</f>
        <v>0</v>
      </c>
      <c r="Q37" s="197"/>
      <c r="R37" s="197"/>
      <c r="S37" s="197">
        <f t="shared" si="33"/>
        <v>0</v>
      </c>
      <c r="T37" s="196"/>
      <c r="U37" s="196"/>
      <c r="V37" s="426">
        <f t="shared" ref="V37:V40" si="38">T37+U37</f>
        <v>0</v>
      </c>
      <c r="W37" s="427">
        <f t="shared" si="34"/>
        <v>0</v>
      </c>
      <c r="X37" s="443">
        <f t="shared" si="4"/>
        <v>0</v>
      </c>
    </row>
    <row r="38" spans="1:24" ht="18.95" customHeight="1" x14ac:dyDescent="0.2">
      <c r="A38" s="199">
        <v>4</v>
      </c>
      <c r="B38" s="201"/>
      <c r="C38" s="196"/>
      <c r="D38" s="196"/>
      <c r="E38" s="197">
        <f t="shared" si="35"/>
        <v>0</v>
      </c>
      <c r="F38" s="197"/>
      <c r="G38" s="197"/>
      <c r="H38" s="197">
        <f t="shared" si="31"/>
        <v>0</v>
      </c>
      <c r="I38" s="196"/>
      <c r="J38" s="196"/>
      <c r="K38" s="426">
        <f t="shared" si="36"/>
        <v>0</v>
      </c>
      <c r="L38" s="427">
        <f t="shared" si="32"/>
        <v>0</v>
      </c>
      <c r="M38" s="446"/>
      <c r="N38" s="196"/>
      <c r="O38" s="196"/>
      <c r="P38" s="197">
        <f t="shared" si="37"/>
        <v>0</v>
      </c>
      <c r="Q38" s="197"/>
      <c r="R38" s="197"/>
      <c r="S38" s="197">
        <f t="shared" si="33"/>
        <v>0</v>
      </c>
      <c r="T38" s="196"/>
      <c r="U38" s="196"/>
      <c r="V38" s="426">
        <f t="shared" si="38"/>
        <v>0</v>
      </c>
      <c r="W38" s="427">
        <f t="shared" si="34"/>
        <v>0</v>
      </c>
      <c r="X38" s="443">
        <f t="shared" si="4"/>
        <v>0</v>
      </c>
    </row>
    <row r="39" spans="1:24" ht="18.95" customHeight="1" x14ac:dyDescent="0.2">
      <c r="A39" s="199">
        <v>5</v>
      </c>
      <c r="B39" s="201"/>
      <c r="C39" s="196"/>
      <c r="D39" s="196"/>
      <c r="E39" s="197">
        <f t="shared" si="35"/>
        <v>0</v>
      </c>
      <c r="F39" s="197"/>
      <c r="G39" s="197"/>
      <c r="H39" s="197">
        <f t="shared" si="31"/>
        <v>0</v>
      </c>
      <c r="I39" s="196"/>
      <c r="J39" s="196"/>
      <c r="K39" s="426">
        <f t="shared" si="36"/>
        <v>0</v>
      </c>
      <c r="L39" s="427">
        <f t="shared" si="32"/>
        <v>0</v>
      </c>
      <c r="M39" s="446"/>
      <c r="N39" s="196"/>
      <c r="O39" s="196"/>
      <c r="P39" s="197">
        <f t="shared" si="37"/>
        <v>0</v>
      </c>
      <c r="Q39" s="197"/>
      <c r="R39" s="197"/>
      <c r="S39" s="197">
        <f t="shared" si="33"/>
        <v>0</v>
      </c>
      <c r="T39" s="196"/>
      <c r="U39" s="196"/>
      <c r="V39" s="426">
        <f t="shared" si="38"/>
        <v>0</v>
      </c>
      <c r="W39" s="427">
        <f t="shared" si="34"/>
        <v>0</v>
      </c>
      <c r="X39" s="443">
        <f t="shared" si="4"/>
        <v>0</v>
      </c>
    </row>
    <row r="40" spans="1:24" ht="18.95" customHeight="1" x14ac:dyDescent="0.2">
      <c r="A40" s="423">
        <v>6</v>
      </c>
      <c r="B40" s="424"/>
      <c r="C40" s="290"/>
      <c r="D40" s="195"/>
      <c r="E40" s="148">
        <f t="shared" si="35"/>
        <v>0</v>
      </c>
      <c r="F40" s="148"/>
      <c r="G40" s="425"/>
      <c r="H40" s="425">
        <f t="shared" si="31"/>
        <v>0</v>
      </c>
      <c r="I40" s="290"/>
      <c r="J40" s="195"/>
      <c r="K40" s="436">
        <f t="shared" si="36"/>
        <v>0</v>
      </c>
      <c r="L40" s="427">
        <f t="shared" si="32"/>
        <v>0</v>
      </c>
      <c r="M40" s="446"/>
      <c r="N40" s="290"/>
      <c r="O40" s="195"/>
      <c r="P40" s="148">
        <f t="shared" si="37"/>
        <v>0</v>
      </c>
      <c r="Q40" s="148"/>
      <c r="R40" s="425"/>
      <c r="S40" s="425">
        <f t="shared" si="33"/>
        <v>0</v>
      </c>
      <c r="T40" s="290"/>
      <c r="U40" s="195"/>
      <c r="V40" s="436">
        <f t="shared" si="38"/>
        <v>0</v>
      </c>
      <c r="W40" s="427">
        <f t="shared" si="34"/>
        <v>0</v>
      </c>
      <c r="X40" s="443">
        <f t="shared" si="4"/>
        <v>0</v>
      </c>
    </row>
    <row r="41" spans="1:24" ht="20.100000000000001" customHeight="1" x14ac:dyDescent="0.2">
      <c r="A41" s="1115" t="s">
        <v>726</v>
      </c>
      <c r="B41" s="1115"/>
      <c r="C41" s="422">
        <f>SUM(C35:C39)</f>
        <v>0</v>
      </c>
      <c r="D41" s="422">
        <f t="shared" ref="D41:L41" si="39">SUM(D35:D39)</f>
        <v>0</v>
      </c>
      <c r="E41" s="422">
        <f t="shared" si="39"/>
        <v>0</v>
      </c>
      <c r="F41" s="422">
        <f t="shared" si="39"/>
        <v>0</v>
      </c>
      <c r="G41" s="422">
        <f t="shared" si="39"/>
        <v>0</v>
      </c>
      <c r="H41" s="422">
        <f t="shared" si="39"/>
        <v>0</v>
      </c>
      <c r="I41" s="422">
        <f t="shared" si="39"/>
        <v>0</v>
      </c>
      <c r="J41" s="422">
        <f t="shared" si="39"/>
        <v>0</v>
      </c>
      <c r="K41" s="437">
        <f t="shared" si="39"/>
        <v>0</v>
      </c>
      <c r="L41" s="422">
        <f t="shared" si="39"/>
        <v>0</v>
      </c>
      <c r="M41" s="446"/>
      <c r="N41" s="422">
        <f>SUM(N35:N39)</f>
        <v>0</v>
      </c>
      <c r="O41" s="422">
        <f t="shared" ref="O41:W41" si="40">SUM(O35:O39)</f>
        <v>0</v>
      </c>
      <c r="P41" s="422">
        <f t="shared" si="40"/>
        <v>0</v>
      </c>
      <c r="Q41" s="422">
        <f t="shared" si="40"/>
        <v>0</v>
      </c>
      <c r="R41" s="422">
        <f t="shared" si="40"/>
        <v>0</v>
      </c>
      <c r="S41" s="422">
        <f t="shared" si="40"/>
        <v>0</v>
      </c>
      <c r="T41" s="422">
        <f t="shared" si="40"/>
        <v>0</v>
      </c>
      <c r="U41" s="422">
        <f t="shared" si="40"/>
        <v>0</v>
      </c>
      <c r="V41" s="437">
        <f t="shared" si="40"/>
        <v>0</v>
      </c>
      <c r="W41" s="422">
        <f t="shared" si="40"/>
        <v>0</v>
      </c>
      <c r="X41" s="443">
        <f t="shared" si="4"/>
        <v>0</v>
      </c>
    </row>
    <row r="42" spans="1:24" ht="15" customHeight="1" x14ac:dyDescent="0.2">
      <c r="A42" s="1116" t="s">
        <v>830</v>
      </c>
      <c r="B42" s="1116"/>
      <c r="C42" s="1116"/>
      <c r="D42" s="1116"/>
      <c r="E42" s="1116"/>
      <c r="F42" s="1116"/>
      <c r="G42" s="1116"/>
      <c r="H42" s="1116"/>
      <c r="I42" s="1116"/>
      <c r="J42" s="1116"/>
      <c r="K42" s="1116"/>
      <c r="L42" s="1116"/>
      <c r="M42" s="446"/>
      <c r="N42" s="451"/>
      <c r="O42" s="451"/>
      <c r="P42" s="451"/>
      <c r="Q42" s="451"/>
      <c r="R42" s="451"/>
      <c r="S42" s="451"/>
      <c r="T42" s="451"/>
      <c r="U42" s="451"/>
      <c r="V42" s="451"/>
      <c r="W42" s="451"/>
      <c r="X42" s="442"/>
    </row>
    <row r="43" spans="1:24" ht="18.95" customHeight="1" x14ac:dyDescent="0.2">
      <c r="A43" s="434">
        <v>1</v>
      </c>
      <c r="B43" s="435"/>
      <c r="C43" s="234"/>
      <c r="D43" s="234"/>
      <c r="E43" s="448">
        <f>C43+D43</f>
        <v>0</v>
      </c>
      <c r="F43" s="448"/>
      <c r="G43" s="448"/>
      <c r="H43" s="448">
        <f>F43+G43</f>
        <v>0</v>
      </c>
      <c r="I43" s="234"/>
      <c r="J43" s="234"/>
      <c r="K43" s="449">
        <f>I43+J43</f>
        <v>0</v>
      </c>
      <c r="L43" s="450">
        <f>E43+K43+H43</f>
        <v>0</v>
      </c>
      <c r="M43" s="446"/>
      <c r="N43" s="234"/>
      <c r="O43" s="234"/>
      <c r="P43" s="448">
        <f>N43+O43</f>
        <v>0</v>
      </c>
      <c r="Q43" s="448"/>
      <c r="R43" s="448"/>
      <c r="S43" s="448">
        <f>Q43+R43</f>
        <v>0</v>
      </c>
      <c r="T43" s="234"/>
      <c r="U43" s="234"/>
      <c r="V43" s="449">
        <f>T43+U43</f>
        <v>0</v>
      </c>
      <c r="W43" s="450">
        <f>P43+V43+S43</f>
        <v>0</v>
      </c>
      <c r="X43" s="443">
        <f t="shared" si="4"/>
        <v>0</v>
      </c>
    </row>
    <row r="44" spans="1:24" ht="18.95" customHeight="1" x14ac:dyDescent="0.2">
      <c r="A44" s="199">
        <v>2</v>
      </c>
      <c r="B44" s="201"/>
      <c r="C44" s="196"/>
      <c r="D44" s="196"/>
      <c r="E44" s="197">
        <f>C44+D44</f>
        <v>0</v>
      </c>
      <c r="F44" s="197"/>
      <c r="G44" s="197"/>
      <c r="H44" s="197">
        <f t="shared" ref="H44:H48" si="41">F44+G44</f>
        <v>0</v>
      </c>
      <c r="I44" s="196"/>
      <c r="J44" s="196"/>
      <c r="K44" s="426">
        <f>I44+J44</f>
        <v>0</v>
      </c>
      <c r="L44" s="427">
        <f t="shared" ref="L44:L48" si="42">E44+K44</f>
        <v>0</v>
      </c>
      <c r="M44" s="446"/>
      <c r="N44" s="196"/>
      <c r="O44" s="196"/>
      <c r="P44" s="197">
        <f>N44+O44</f>
        <v>0</v>
      </c>
      <c r="Q44" s="197"/>
      <c r="R44" s="197"/>
      <c r="S44" s="197">
        <f t="shared" ref="S44:S48" si="43">Q44+R44</f>
        <v>0</v>
      </c>
      <c r="T44" s="196"/>
      <c r="U44" s="196"/>
      <c r="V44" s="426">
        <f>T44+U44</f>
        <v>0</v>
      </c>
      <c r="W44" s="427">
        <f t="shared" ref="W44:W48" si="44">P44+V44</f>
        <v>0</v>
      </c>
      <c r="X44" s="443">
        <f t="shared" si="4"/>
        <v>0</v>
      </c>
    </row>
    <row r="45" spans="1:24" ht="18.95" customHeight="1" x14ac:dyDescent="0.2">
      <c r="A45" s="199">
        <v>3</v>
      </c>
      <c r="B45" s="201"/>
      <c r="C45" s="525"/>
      <c r="D45" s="196"/>
      <c r="E45" s="197">
        <f t="shared" ref="E45:E48" si="45">C45+D45</f>
        <v>0</v>
      </c>
      <c r="F45" s="197"/>
      <c r="G45" s="197"/>
      <c r="H45" s="197">
        <f t="shared" si="41"/>
        <v>0</v>
      </c>
      <c r="I45" s="196"/>
      <c r="J45" s="196"/>
      <c r="K45" s="426">
        <f t="shared" ref="K45:K48" si="46">I45+J45</f>
        <v>0</v>
      </c>
      <c r="L45" s="427">
        <f t="shared" si="42"/>
        <v>0</v>
      </c>
      <c r="M45" s="446"/>
      <c r="N45" s="196"/>
      <c r="O45" s="196"/>
      <c r="P45" s="197">
        <f t="shared" ref="P45:P48" si="47">N45+O45</f>
        <v>0</v>
      </c>
      <c r="Q45" s="197"/>
      <c r="R45" s="197"/>
      <c r="S45" s="197">
        <f t="shared" si="43"/>
        <v>0</v>
      </c>
      <c r="T45" s="196"/>
      <c r="U45" s="196"/>
      <c r="V45" s="426">
        <f t="shared" ref="V45:V48" si="48">T45+U45</f>
        <v>0</v>
      </c>
      <c r="W45" s="427">
        <f t="shared" si="44"/>
        <v>0</v>
      </c>
      <c r="X45" s="443">
        <f t="shared" si="4"/>
        <v>0</v>
      </c>
    </row>
    <row r="46" spans="1:24" ht="18.95" customHeight="1" x14ac:dyDescent="0.2">
      <c r="A46" s="199">
        <v>4</v>
      </c>
      <c r="B46" s="201"/>
      <c r="C46" s="196"/>
      <c r="D46" s="196"/>
      <c r="E46" s="197">
        <f t="shared" si="45"/>
        <v>0</v>
      </c>
      <c r="F46" s="197"/>
      <c r="G46" s="197"/>
      <c r="H46" s="197">
        <f t="shared" si="41"/>
        <v>0</v>
      </c>
      <c r="I46" s="196"/>
      <c r="J46" s="196"/>
      <c r="K46" s="426">
        <f t="shared" si="46"/>
        <v>0</v>
      </c>
      <c r="L46" s="427">
        <f t="shared" si="42"/>
        <v>0</v>
      </c>
      <c r="M46" s="446"/>
      <c r="N46" s="196"/>
      <c r="O46" s="196"/>
      <c r="P46" s="197">
        <f t="shared" si="47"/>
        <v>0</v>
      </c>
      <c r="Q46" s="197"/>
      <c r="R46" s="197"/>
      <c r="S46" s="197">
        <f t="shared" si="43"/>
        <v>0</v>
      </c>
      <c r="T46" s="196"/>
      <c r="U46" s="196"/>
      <c r="V46" s="426">
        <f t="shared" si="48"/>
        <v>0</v>
      </c>
      <c r="W46" s="427">
        <f t="shared" si="44"/>
        <v>0</v>
      </c>
      <c r="X46" s="443">
        <f t="shared" si="4"/>
        <v>0</v>
      </c>
    </row>
    <row r="47" spans="1:24" ht="18.95" customHeight="1" x14ac:dyDescent="0.2">
      <c r="A47" s="199">
        <v>5</v>
      </c>
      <c r="B47" s="201"/>
      <c r="C47" s="196"/>
      <c r="D47" s="196"/>
      <c r="E47" s="197">
        <f t="shared" si="45"/>
        <v>0</v>
      </c>
      <c r="F47" s="197"/>
      <c r="G47" s="197"/>
      <c r="H47" s="197">
        <f t="shared" si="41"/>
        <v>0</v>
      </c>
      <c r="I47" s="196"/>
      <c r="J47" s="196"/>
      <c r="K47" s="426">
        <f t="shared" si="46"/>
        <v>0</v>
      </c>
      <c r="L47" s="427">
        <f t="shared" si="42"/>
        <v>0</v>
      </c>
      <c r="M47" s="446"/>
      <c r="N47" s="196"/>
      <c r="O47" s="196"/>
      <c r="P47" s="197">
        <f t="shared" si="47"/>
        <v>0</v>
      </c>
      <c r="Q47" s="197"/>
      <c r="R47" s="197"/>
      <c r="S47" s="197">
        <f t="shared" si="43"/>
        <v>0</v>
      </c>
      <c r="T47" s="196"/>
      <c r="U47" s="196"/>
      <c r="V47" s="426">
        <f t="shared" si="48"/>
        <v>0</v>
      </c>
      <c r="W47" s="427">
        <f t="shared" si="44"/>
        <v>0</v>
      </c>
      <c r="X47" s="443">
        <f t="shared" si="4"/>
        <v>0</v>
      </c>
    </row>
    <row r="48" spans="1:24" ht="18.95" customHeight="1" x14ac:dyDescent="0.2">
      <c r="A48" s="423">
        <v>6</v>
      </c>
      <c r="B48" s="424"/>
      <c r="C48" s="290"/>
      <c r="D48" s="195"/>
      <c r="E48" s="148">
        <f t="shared" si="45"/>
        <v>0</v>
      </c>
      <c r="F48" s="148"/>
      <c r="G48" s="425"/>
      <c r="H48" s="425">
        <f t="shared" si="41"/>
        <v>0</v>
      </c>
      <c r="I48" s="290"/>
      <c r="J48" s="195"/>
      <c r="K48" s="436">
        <f t="shared" si="46"/>
        <v>0</v>
      </c>
      <c r="L48" s="427">
        <f t="shared" si="42"/>
        <v>0</v>
      </c>
      <c r="M48" s="446"/>
      <c r="N48" s="290"/>
      <c r="O48" s="195"/>
      <c r="P48" s="148">
        <f t="shared" si="47"/>
        <v>0</v>
      </c>
      <c r="Q48" s="148"/>
      <c r="R48" s="425"/>
      <c r="S48" s="425">
        <f t="shared" si="43"/>
        <v>0</v>
      </c>
      <c r="T48" s="290"/>
      <c r="U48" s="195"/>
      <c r="V48" s="436">
        <f t="shared" si="48"/>
        <v>0</v>
      </c>
      <c r="W48" s="427">
        <f t="shared" si="44"/>
        <v>0</v>
      </c>
      <c r="X48" s="443">
        <f t="shared" si="4"/>
        <v>0</v>
      </c>
    </row>
    <row r="49" spans="1:24" ht="20.100000000000001" customHeight="1" x14ac:dyDescent="0.2">
      <c r="A49" s="1115" t="s">
        <v>726</v>
      </c>
      <c r="B49" s="1115"/>
      <c r="C49" s="422">
        <f>SUM(C43:C47)</f>
        <v>0</v>
      </c>
      <c r="D49" s="422">
        <f t="shared" ref="D49:L49" si="49">SUM(D43:D47)</f>
        <v>0</v>
      </c>
      <c r="E49" s="422">
        <f t="shared" si="49"/>
        <v>0</v>
      </c>
      <c r="F49" s="422">
        <f t="shared" si="49"/>
        <v>0</v>
      </c>
      <c r="G49" s="422">
        <f t="shared" si="49"/>
        <v>0</v>
      </c>
      <c r="H49" s="422">
        <f t="shared" si="49"/>
        <v>0</v>
      </c>
      <c r="I49" s="422">
        <f t="shared" si="49"/>
        <v>0</v>
      </c>
      <c r="J49" s="422">
        <f t="shared" si="49"/>
        <v>0</v>
      </c>
      <c r="K49" s="437">
        <f t="shared" si="49"/>
        <v>0</v>
      </c>
      <c r="L49" s="422">
        <f t="shared" si="49"/>
        <v>0</v>
      </c>
      <c r="M49" s="446"/>
      <c r="N49" s="422">
        <f>SUM(N43:N47)</f>
        <v>0</v>
      </c>
      <c r="O49" s="422">
        <f t="shared" ref="O49:W49" si="50">SUM(O43:O47)</f>
        <v>0</v>
      </c>
      <c r="P49" s="422">
        <f t="shared" si="50"/>
        <v>0</v>
      </c>
      <c r="Q49" s="422">
        <f t="shared" si="50"/>
        <v>0</v>
      </c>
      <c r="R49" s="422">
        <f t="shared" si="50"/>
        <v>0</v>
      </c>
      <c r="S49" s="422">
        <f t="shared" si="50"/>
        <v>0</v>
      </c>
      <c r="T49" s="422">
        <f t="shared" si="50"/>
        <v>0</v>
      </c>
      <c r="U49" s="422">
        <f t="shared" si="50"/>
        <v>0</v>
      </c>
      <c r="V49" s="437">
        <f t="shared" si="50"/>
        <v>0</v>
      </c>
      <c r="W49" s="422">
        <f t="shared" si="50"/>
        <v>0</v>
      </c>
      <c r="X49" s="443">
        <f t="shared" si="4"/>
        <v>0</v>
      </c>
    </row>
    <row r="50" spans="1:24" ht="15" customHeight="1" x14ac:dyDescent="0.2">
      <c r="A50" s="1116" t="s">
        <v>715</v>
      </c>
      <c r="B50" s="1116"/>
      <c r="C50" s="1116"/>
      <c r="D50" s="1116"/>
      <c r="E50" s="1116"/>
      <c r="F50" s="1116"/>
      <c r="G50" s="1116"/>
      <c r="H50" s="1116"/>
      <c r="I50" s="1116"/>
      <c r="J50" s="1116"/>
      <c r="K50" s="1116"/>
      <c r="L50" s="1116"/>
      <c r="M50" s="446"/>
      <c r="N50" s="451"/>
      <c r="O50" s="451"/>
      <c r="P50" s="451"/>
      <c r="Q50" s="451"/>
      <c r="R50" s="451"/>
      <c r="S50" s="451"/>
      <c r="T50" s="451"/>
      <c r="U50" s="451"/>
      <c r="V50" s="451"/>
      <c r="W50" s="451"/>
      <c r="X50" s="442"/>
    </row>
    <row r="51" spans="1:24" ht="20.100000000000001" customHeight="1" x14ac:dyDescent="0.2">
      <c r="A51" s="434">
        <v>1</v>
      </c>
      <c r="B51" s="435"/>
      <c r="C51" s="234"/>
      <c r="D51" s="234"/>
      <c r="E51" s="448">
        <f>C51+D51</f>
        <v>0</v>
      </c>
      <c r="F51" s="448"/>
      <c r="G51" s="448"/>
      <c r="H51" s="448">
        <f>F51+G51</f>
        <v>0</v>
      </c>
      <c r="I51" s="234"/>
      <c r="J51" s="234"/>
      <c r="K51" s="449">
        <f>I51+J51</f>
        <v>0</v>
      </c>
      <c r="L51" s="450">
        <f>E51+K51+H51</f>
        <v>0</v>
      </c>
      <c r="M51" s="446"/>
      <c r="N51" s="234"/>
      <c r="O51" s="234"/>
      <c r="P51" s="448">
        <f>N51+O51</f>
        <v>0</v>
      </c>
      <c r="Q51" s="448"/>
      <c r="R51" s="448"/>
      <c r="S51" s="448">
        <f>Q51+R51</f>
        <v>0</v>
      </c>
      <c r="T51" s="234"/>
      <c r="U51" s="234"/>
      <c r="V51" s="449">
        <f>T51+U51</f>
        <v>0</v>
      </c>
      <c r="W51" s="450">
        <f>P51+V51+S51</f>
        <v>0</v>
      </c>
      <c r="X51" s="443">
        <f t="shared" si="4"/>
        <v>0</v>
      </c>
    </row>
    <row r="52" spans="1:24" ht="20.100000000000001" customHeight="1" x14ac:dyDescent="0.2">
      <c r="A52" s="199">
        <v>2</v>
      </c>
      <c r="B52" s="201"/>
      <c r="C52" s="196"/>
      <c r="D52" s="196"/>
      <c r="E52" s="197">
        <f>C52+D52</f>
        <v>0</v>
      </c>
      <c r="F52" s="197"/>
      <c r="G52" s="197"/>
      <c r="H52" s="197">
        <f t="shared" ref="H52:H56" si="51">F52+G52</f>
        <v>0</v>
      </c>
      <c r="I52" s="196"/>
      <c r="J52" s="196"/>
      <c r="K52" s="426">
        <f>I52+J52</f>
        <v>0</v>
      </c>
      <c r="L52" s="427">
        <f t="shared" ref="L52:L56" si="52">E52+K52</f>
        <v>0</v>
      </c>
      <c r="M52" s="446"/>
      <c r="N52" s="196"/>
      <c r="O52" s="196"/>
      <c r="P52" s="197">
        <f>N52+O52</f>
        <v>0</v>
      </c>
      <c r="Q52" s="197"/>
      <c r="R52" s="197"/>
      <c r="S52" s="197">
        <f t="shared" ref="S52:S56" si="53">Q52+R52</f>
        <v>0</v>
      </c>
      <c r="T52" s="196"/>
      <c r="U52" s="196"/>
      <c r="V52" s="426">
        <f>T52+U52</f>
        <v>0</v>
      </c>
      <c r="W52" s="427">
        <f t="shared" ref="W52:W56" si="54">P52+V52</f>
        <v>0</v>
      </c>
      <c r="X52" s="443">
        <f t="shared" si="4"/>
        <v>0</v>
      </c>
    </row>
    <row r="53" spans="1:24" ht="20.100000000000001" customHeight="1" x14ac:dyDescent="0.2">
      <c r="A53" s="199">
        <v>3</v>
      </c>
      <c r="B53" s="201"/>
      <c r="C53" s="196"/>
      <c r="D53" s="196"/>
      <c r="E53" s="197">
        <f t="shared" ref="E53:E56" si="55">C53+D53</f>
        <v>0</v>
      </c>
      <c r="F53" s="197"/>
      <c r="G53" s="197"/>
      <c r="H53" s="197">
        <f t="shared" si="51"/>
        <v>0</v>
      </c>
      <c r="I53" s="196"/>
      <c r="J53" s="196"/>
      <c r="K53" s="426">
        <f t="shared" ref="K53:K56" si="56">I53+J53</f>
        <v>0</v>
      </c>
      <c r="L53" s="427">
        <f t="shared" si="52"/>
        <v>0</v>
      </c>
      <c r="M53" s="446"/>
      <c r="N53" s="196"/>
      <c r="O53" s="196"/>
      <c r="P53" s="197">
        <f t="shared" ref="P53:P56" si="57">N53+O53</f>
        <v>0</v>
      </c>
      <c r="Q53" s="197"/>
      <c r="R53" s="197"/>
      <c r="S53" s="197">
        <f t="shared" si="53"/>
        <v>0</v>
      </c>
      <c r="T53" s="196"/>
      <c r="U53" s="196"/>
      <c r="V53" s="426">
        <f t="shared" ref="V53:V56" si="58">T53+U53</f>
        <v>0</v>
      </c>
      <c r="W53" s="427">
        <f t="shared" si="54"/>
        <v>0</v>
      </c>
      <c r="X53" s="443">
        <f t="shared" si="4"/>
        <v>0</v>
      </c>
    </row>
    <row r="54" spans="1:24" ht="20.100000000000001" customHeight="1" x14ac:dyDescent="0.2">
      <c r="A54" s="199">
        <v>4</v>
      </c>
      <c r="B54" s="201"/>
      <c r="C54" s="196"/>
      <c r="D54" s="196"/>
      <c r="E54" s="197">
        <f t="shared" si="55"/>
        <v>0</v>
      </c>
      <c r="F54" s="197"/>
      <c r="G54" s="197"/>
      <c r="H54" s="197">
        <f t="shared" si="51"/>
        <v>0</v>
      </c>
      <c r="I54" s="196"/>
      <c r="J54" s="196"/>
      <c r="K54" s="426">
        <f t="shared" si="56"/>
        <v>0</v>
      </c>
      <c r="L54" s="427">
        <f t="shared" si="52"/>
        <v>0</v>
      </c>
      <c r="M54" s="446"/>
      <c r="N54" s="196"/>
      <c r="O54" s="196"/>
      <c r="P54" s="197">
        <f t="shared" si="57"/>
        <v>0</v>
      </c>
      <c r="Q54" s="197"/>
      <c r="R54" s="197"/>
      <c r="S54" s="197">
        <f t="shared" si="53"/>
        <v>0</v>
      </c>
      <c r="T54" s="196"/>
      <c r="U54" s="196"/>
      <c r="V54" s="426">
        <f t="shared" si="58"/>
        <v>0</v>
      </c>
      <c r="W54" s="427">
        <f t="shared" si="54"/>
        <v>0</v>
      </c>
      <c r="X54" s="443">
        <f t="shared" si="4"/>
        <v>0</v>
      </c>
    </row>
    <row r="55" spans="1:24" ht="20.100000000000001" customHeight="1" x14ac:dyDescent="0.2">
      <c r="A55" s="199">
        <v>5</v>
      </c>
      <c r="B55" s="201"/>
      <c r="C55" s="196"/>
      <c r="D55" s="196"/>
      <c r="E55" s="197">
        <f t="shared" si="55"/>
        <v>0</v>
      </c>
      <c r="F55" s="197"/>
      <c r="G55" s="197"/>
      <c r="H55" s="197">
        <f t="shared" si="51"/>
        <v>0</v>
      </c>
      <c r="I55" s="196"/>
      <c r="J55" s="196"/>
      <c r="K55" s="426">
        <f t="shared" si="56"/>
        <v>0</v>
      </c>
      <c r="L55" s="427">
        <f t="shared" si="52"/>
        <v>0</v>
      </c>
      <c r="M55" s="446"/>
      <c r="N55" s="196"/>
      <c r="O55" s="196"/>
      <c r="P55" s="197">
        <f t="shared" si="57"/>
        <v>0</v>
      </c>
      <c r="Q55" s="197"/>
      <c r="R55" s="197"/>
      <c r="S55" s="197">
        <f t="shared" si="53"/>
        <v>0</v>
      </c>
      <c r="T55" s="196"/>
      <c r="U55" s="196"/>
      <c r="V55" s="426">
        <f t="shared" si="58"/>
        <v>0</v>
      </c>
      <c r="W55" s="427">
        <f t="shared" si="54"/>
        <v>0</v>
      </c>
      <c r="X55" s="443">
        <f t="shared" si="4"/>
        <v>0</v>
      </c>
    </row>
    <row r="56" spans="1:24" ht="20.100000000000001" customHeight="1" x14ac:dyDescent="0.2">
      <c r="A56" s="423">
        <v>6</v>
      </c>
      <c r="B56" s="424"/>
      <c r="C56" s="290"/>
      <c r="D56" s="195"/>
      <c r="E56" s="148">
        <f t="shared" si="55"/>
        <v>0</v>
      </c>
      <c r="F56" s="148"/>
      <c r="G56" s="425"/>
      <c r="H56" s="425">
        <f t="shared" si="51"/>
        <v>0</v>
      </c>
      <c r="I56" s="290"/>
      <c r="J56" s="195"/>
      <c r="K56" s="436">
        <f t="shared" si="56"/>
        <v>0</v>
      </c>
      <c r="L56" s="427">
        <f t="shared" si="52"/>
        <v>0</v>
      </c>
      <c r="M56" s="446"/>
      <c r="N56" s="290"/>
      <c r="O56" s="195"/>
      <c r="P56" s="148">
        <f t="shared" si="57"/>
        <v>0</v>
      </c>
      <c r="Q56" s="148"/>
      <c r="R56" s="425"/>
      <c r="S56" s="425">
        <f t="shared" si="53"/>
        <v>0</v>
      </c>
      <c r="T56" s="290"/>
      <c r="U56" s="195"/>
      <c r="V56" s="436">
        <f t="shared" si="58"/>
        <v>0</v>
      </c>
      <c r="W56" s="427">
        <f t="shared" si="54"/>
        <v>0</v>
      </c>
      <c r="X56" s="443">
        <f t="shared" si="4"/>
        <v>0</v>
      </c>
    </row>
    <row r="57" spans="1:24" ht="20.100000000000001" customHeight="1" x14ac:dyDescent="0.2">
      <c r="A57" s="1115" t="s">
        <v>726</v>
      </c>
      <c r="B57" s="1115"/>
      <c r="C57" s="422">
        <f>SUM(C51:C55)</f>
        <v>0</v>
      </c>
      <c r="D57" s="422">
        <f t="shared" ref="D57:L57" si="59">SUM(D51:D55)</f>
        <v>0</v>
      </c>
      <c r="E57" s="422">
        <f t="shared" si="59"/>
        <v>0</v>
      </c>
      <c r="F57" s="422">
        <f t="shared" si="59"/>
        <v>0</v>
      </c>
      <c r="G57" s="422">
        <f t="shared" si="59"/>
        <v>0</v>
      </c>
      <c r="H57" s="422">
        <f t="shared" si="59"/>
        <v>0</v>
      </c>
      <c r="I57" s="422">
        <f t="shared" si="59"/>
        <v>0</v>
      </c>
      <c r="J57" s="422">
        <f t="shared" si="59"/>
        <v>0</v>
      </c>
      <c r="K57" s="437">
        <f t="shared" si="59"/>
        <v>0</v>
      </c>
      <c r="L57" s="422">
        <f t="shared" si="59"/>
        <v>0</v>
      </c>
      <c r="M57" s="446"/>
      <c r="N57" s="422">
        <f>SUM(N51:N55)</f>
        <v>0</v>
      </c>
      <c r="O57" s="422">
        <f t="shared" ref="O57:W57" si="60">SUM(O51:O55)</f>
        <v>0</v>
      </c>
      <c r="P57" s="422">
        <f t="shared" si="60"/>
        <v>0</v>
      </c>
      <c r="Q57" s="422">
        <f t="shared" si="60"/>
        <v>0</v>
      </c>
      <c r="R57" s="422">
        <f t="shared" si="60"/>
        <v>0</v>
      </c>
      <c r="S57" s="422">
        <f t="shared" si="60"/>
        <v>0</v>
      </c>
      <c r="T57" s="422">
        <f t="shared" si="60"/>
        <v>0</v>
      </c>
      <c r="U57" s="422">
        <f t="shared" si="60"/>
        <v>0</v>
      </c>
      <c r="V57" s="437">
        <f t="shared" si="60"/>
        <v>0</v>
      </c>
      <c r="W57" s="422">
        <f t="shared" si="60"/>
        <v>0</v>
      </c>
      <c r="X57" s="443">
        <f t="shared" si="4"/>
        <v>0</v>
      </c>
    </row>
    <row r="58" spans="1:24" ht="15" customHeight="1" x14ac:dyDescent="0.2">
      <c r="A58" s="1116" t="s">
        <v>125</v>
      </c>
      <c r="B58" s="1116"/>
      <c r="C58" s="1116"/>
      <c r="D58" s="1116"/>
      <c r="E58" s="1116"/>
      <c r="F58" s="1116"/>
      <c r="G58" s="1116"/>
      <c r="H58" s="1116"/>
      <c r="I58" s="1116"/>
      <c r="J58" s="1116"/>
      <c r="K58" s="1116"/>
      <c r="L58" s="1116"/>
      <c r="M58" s="446"/>
      <c r="N58" s="451"/>
      <c r="O58" s="451"/>
      <c r="P58" s="451"/>
      <c r="Q58" s="451"/>
      <c r="R58" s="451"/>
      <c r="S58" s="451"/>
      <c r="T58" s="451"/>
      <c r="U58" s="451"/>
      <c r="V58" s="451"/>
      <c r="W58" s="451"/>
      <c r="X58" s="442"/>
    </row>
    <row r="59" spans="1:24" ht="20.100000000000001" customHeight="1" x14ac:dyDescent="0.2">
      <c r="A59" s="434">
        <v>1</v>
      </c>
      <c r="B59" s="435"/>
      <c r="C59" s="234"/>
      <c r="D59" s="234"/>
      <c r="E59" s="448">
        <f>C59+D59</f>
        <v>0</v>
      </c>
      <c r="F59" s="448"/>
      <c r="G59" s="448"/>
      <c r="H59" s="448">
        <f>F59+G59</f>
        <v>0</v>
      </c>
      <c r="I59" s="234"/>
      <c r="J59" s="234"/>
      <c r="K59" s="449">
        <f>I59+J59</f>
        <v>0</v>
      </c>
      <c r="L59" s="450">
        <f>E59+K59+H59</f>
        <v>0</v>
      </c>
      <c r="M59" s="446"/>
      <c r="N59" s="234"/>
      <c r="O59" s="234"/>
      <c r="P59" s="448">
        <f>N59+O59</f>
        <v>0</v>
      </c>
      <c r="Q59" s="448"/>
      <c r="R59" s="448"/>
      <c r="S59" s="448">
        <f>Q59+R59</f>
        <v>0</v>
      </c>
      <c r="T59" s="234"/>
      <c r="U59" s="234"/>
      <c r="V59" s="449">
        <f>T59+U59</f>
        <v>0</v>
      </c>
      <c r="W59" s="450">
        <f>P59+V59+S59</f>
        <v>0</v>
      </c>
      <c r="X59" s="443">
        <f t="shared" si="4"/>
        <v>0</v>
      </c>
    </row>
    <row r="60" spans="1:24" ht="20.100000000000001" customHeight="1" x14ac:dyDescent="0.2">
      <c r="A60" s="199">
        <v>2</v>
      </c>
      <c r="B60" s="201"/>
      <c r="C60" s="196"/>
      <c r="D60" s="196"/>
      <c r="E60" s="197">
        <f>C60+D60</f>
        <v>0</v>
      </c>
      <c r="F60" s="197"/>
      <c r="G60" s="197"/>
      <c r="H60" s="197">
        <f t="shared" ref="H60:H64" si="61">F60+G60</f>
        <v>0</v>
      </c>
      <c r="I60" s="196"/>
      <c r="J60" s="196"/>
      <c r="K60" s="426">
        <f>I60+J60</f>
        <v>0</v>
      </c>
      <c r="L60" s="427">
        <f t="shared" ref="L60:L64" si="62">E60+K60</f>
        <v>0</v>
      </c>
      <c r="M60" s="446"/>
      <c r="N60" s="196"/>
      <c r="O60" s="196"/>
      <c r="P60" s="197">
        <f>N60+O60</f>
        <v>0</v>
      </c>
      <c r="Q60" s="197"/>
      <c r="R60" s="197"/>
      <c r="S60" s="197">
        <f t="shared" ref="S60:S64" si="63">Q60+R60</f>
        <v>0</v>
      </c>
      <c r="T60" s="196"/>
      <c r="U60" s="196"/>
      <c r="V60" s="426">
        <f>T60+U60</f>
        <v>0</v>
      </c>
      <c r="W60" s="427">
        <f t="shared" ref="W60:W64" si="64">P60+V60</f>
        <v>0</v>
      </c>
      <c r="X60" s="443">
        <f t="shared" si="4"/>
        <v>0</v>
      </c>
    </row>
    <row r="61" spans="1:24" ht="20.100000000000001" customHeight="1" x14ac:dyDescent="0.2">
      <c r="A61" s="199">
        <v>3</v>
      </c>
      <c r="B61" s="201"/>
      <c r="C61" s="196"/>
      <c r="D61" s="196"/>
      <c r="E61" s="197">
        <f t="shared" ref="E61:E64" si="65">C61+D61</f>
        <v>0</v>
      </c>
      <c r="F61" s="197"/>
      <c r="G61" s="197"/>
      <c r="H61" s="197">
        <f t="shared" si="61"/>
        <v>0</v>
      </c>
      <c r="I61" s="196"/>
      <c r="J61" s="196"/>
      <c r="K61" s="426">
        <f t="shared" ref="K61:K64" si="66">I61+J61</f>
        <v>0</v>
      </c>
      <c r="L61" s="427">
        <f t="shared" si="62"/>
        <v>0</v>
      </c>
      <c r="M61" s="446"/>
      <c r="N61" s="196"/>
      <c r="O61" s="196"/>
      <c r="P61" s="197">
        <f t="shared" ref="P61:P64" si="67">N61+O61</f>
        <v>0</v>
      </c>
      <c r="Q61" s="197"/>
      <c r="R61" s="197"/>
      <c r="S61" s="197">
        <f t="shared" si="63"/>
        <v>0</v>
      </c>
      <c r="T61" s="196"/>
      <c r="U61" s="196"/>
      <c r="V61" s="426">
        <f t="shared" ref="V61:V64" si="68">T61+U61</f>
        <v>0</v>
      </c>
      <c r="W61" s="427">
        <f t="shared" si="64"/>
        <v>0</v>
      </c>
      <c r="X61" s="443">
        <f t="shared" si="4"/>
        <v>0</v>
      </c>
    </row>
    <row r="62" spans="1:24" ht="20.100000000000001" customHeight="1" x14ac:dyDescent="0.2">
      <c r="A62" s="199">
        <v>4</v>
      </c>
      <c r="B62" s="201"/>
      <c r="C62" s="196"/>
      <c r="D62" s="196"/>
      <c r="E62" s="197">
        <f t="shared" si="65"/>
        <v>0</v>
      </c>
      <c r="F62" s="197"/>
      <c r="G62" s="197"/>
      <c r="H62" s="197">
        <f t="shared" si="61"/>
        <v>0</v>
      </c>
      <c r="I62" s="196"/>
      <c r="J62" s="196"/>
      <c r="K62" s="426">
        <f t="shared" si="66"/>
        <v>0</v>
      </c>
      <c r="L62" s="427">
        <f t="shared" si="62"/>
        <v>0</v>
      </c>
      <c r="M62" s="446"/>
      <c r="N62" s="196"/>
      <c r="O62" s="196"/>
      <c r="P62" s="197">
        <f t="shared" si="67"/>
        <v>0</v>
      </c>
      <c r="Q62" s="197"/>
      <c r="R62" s="197"/>
      <c r="S62" s="197">
        <f t="shared" si="63"/>
        <v>0</v>
      </c>
      <c r="T62" s="196"/>
      <c r="U62" s="196"/>
      <c r="V62" s="426">
        <f t="shared" si="68"/>
        <v>0</v>
      </c>
      <c r="W62" s="427">
        <f t="shared" si="64"/>
        <v>0</v>
      </c>
      <c r="X62" s="443">
        <f t="shared" si="4"/>
        <v>0</v>
      </c>
    </row>
    <row r="63" spans="1:24" ht="20.100000000000001" customHeight="1" x14ac:dyDescent="0.2">
      <c r="A63" s="199">
        <v>5</v>
      </c>
      <c r="B63" s="201"/>
      <c r="C63" s="196"/>
      <c r="D63" s="196"/>
      <c r="E63" s="197">
        <f t="shared" si="65"/>
        <v>0</v>
      </c>
      <c r="F63" s="197"/>
      <c r="G63" s="197"/>
      <c r="H63" s="197">
        <f t="shared" si="61"/>
        <v>0</v>
      </c>
      <c r="I63" s="196"/>
      <c r="J63" s="196"/>
      <c r="K63" s="426">
        <f t="shared" si="66"/>
        <v>0</v>
      </c>
      <c r="L63" s="427">
        <f t="shared" si="62"/>
        <v>0</v>
      </c>
      <c r="M63" s="446"/>
      <c r="N63" s="196"/>
      <c r="O63" s="196"/>
      <c r="P63" s="197">
        <f t="shared" si="67"/>
        <v>0</v>
      </c>
      <c r="Q63" s="197"/>
      <c r="R63" s="197"/>
      <c r="S63" s="197">
        <f t="shared" si="63"/>
        <v>0</v>
      </c>
      <c r="T63" s="196"/>
      <c r="U63" s="196"/>
      <c r="V63" s="426">
        <f t="shared" si="68"/>
        <v>0</v>
      </c>
      <c r="W63" s="427">
        <f t="shared" si="64"/>
        <v>0</v>
      </c>
      <c r="X63" s="443">
        <f t="shared" si="4"/>
        <v>0</v>
      </c>
    </row>
    <row r="64" spans="1:24" ht="20.100000000000001" customHeight="1" x14ac:dyDescent="0.2">
      <c r="A64" s="423">
        <v>6</v>
      </c>
      <c r="B64" s="424"/>
      <c r="C64" s="290"/>
      <c r="D64" s="195"/>
      <c r="E64" s="148">
        <f t="shared" si="65"/>
        <v>0</v>
      </c>
      <c r="F64" s="148"/>
      <c r="G64" s="425"/>
      <c r="H64" s="425">
        <f t="shared" si="61"/>
        <v>0</v>
      </c>
      <c r="I64" s="290"/>
      <c r="J64" s="195"/>
      <c r="K64" s="436">
        <f t="shared" si="66"/>
        <v>0</v>
      </c>
      <c r="L64" s="427">
        <f t="shared" si="62"/>
        <v>0</v>
      </c>
      <c r="M64" s="446"/>
      <c r="N64" s="290"/>
      <c r="O64" s="195"/>
      <c r="P64" s="148">
        <f t="shared" si="67"/>
        <v>0</v>
      </c>
      <c r="Q64" s="148"/>
      <c r="R64" s="425"/>
      <c r="S64" s="425">
        <f t="shared" si="63"/>
        <v>0</v>
      </c>
      <c r="T64" s="290"/>
      <c r="U64" s="195"/>
      <c r="V64" s="436">
        <f t="shared" si="68"/>
        <v>0</v>
      </c>
      <c r="W64" s="427">
        <f t="shared" si="64"/>
        <v>0</v>
      </c>
      <c r="X64" s="443">
        <f t="shared" si="4"/>
        <v>0</v>
      </c>
    </row>
    <row r="65" spans="1:24" ht="20.100000000000001" customHeight="1" x14ac:dyDescent="0.2">
      <c r="A65" s="1115" t="s">
        <v>726</v>
      </c>
      <c r="B65" s="1115"/>
      <c r="C65" s="422">
        <f>SUM(C59:C63)</f>
        <v>0</v>
      </c>
      <c r="D65" s="422">
        <f t="shared" ref="D65:L65" si="69">SUM(D59:D63)</f>
        <v>0</v>
      </c>
      <c r="E65" s="422">
        <f t="shared" si="69"/>
        <v>0</v>
      </c>
      <c r="F65" s="422">
        <f t="shared" si="69"/>
        <v>0</v>
      </c>
      <c r="G65" s="422">
        <f t="shared" si="69"/>
        <v>0</v>
      </c>
      <c r="H65" s="422">
        <f t="shared" si="69"/>
        <v>0</v>
      </c>
      <c r="I65" s="422">
        <f t="shared" si="69"/>
        <v>0</v>
      </c>
      <c r="J65" s="422">
        <f t="shared" si="69"/>
        <v>0</v>
      </c>
      <c r="K65" s="437">
        <f t="shared" si="69"/>
        <v>0</v>
      </c>
      <c r="L65" s="422">
        <f t="shared" si="69"/>
        <v>0</v>
      </c>
      <c r="M65" s="446"/>
      <c r="N65" s="422">
        <f>SUM(N59:N63)</f>
        <v>0</v>
      </c>
      <c r="O65" s="422">
        <f t="shared" ref="O65:W65" si="70">SUM(O59:O63)</f>
        <v>0</v>
      </c>
      <c r="P65" s="422">
        <f t="shared" si="70"/>
        <v>0</v>
      </c>
      <c r="Q65" s="422">
        <f t="shared" si="70"/>
        <v>0</v>
      </c>
      <c r="R65" s="422">
        <f t="shared" si="70"/>
        <v>0</v>
      </c>
      <c r="S65" s="422">
        <f t="shared" si="70"/>
        <v>0</v>
      </c>
      <c r="T65" s="422">
        <f t="shared" si="70"/>
        <v>0</v>
      </c>
      <c r="U65" s="422">
        <f t="shared" si="70"/>
        <v>0</v>
      </c>
      <c r="V65" s="437">
        <f t="shared" si="70"/>
        <v>0</v>
      </c>
      <c r="W65" s="422">
        <f t="shared" si="70"/>
        <v>0</v>
      </c>
      <c r="X65" s="443">
        <f t="shared" si="4"/>
        <v>0</v>
      </c>
    </row>
    <row r="66" spans="1:24" ht="15" customHeight="1" x14ac:dyDescent="0.2">
      <c r="A66" s="1116" t="s">
        <v>126</v>
      </c>
      <c r="B66" s="1116"/>
      <c r="C66" s="1116"/>
      <c r="D66" s="1116"/>
      <c r="E66" s="1116"/>
      <c r="F66" s="1116"/>
      <c r="G66" s="1116"/>
      <c r="H66" s="1116"/>
      <c r="I66" s="1116"/>
      <c r="J66" s="1116"/>
      <c r="K66" s="1116"/>
      <c r="L66" s="1116"/>
      <c r="M66" s="446"/>
      <c r="N66" s="451"/>
      <c r="O66" s="451"/>
      <c r="P66" s="451"/>
      <c r="Q66" s="451"/>
      <c r="R66" s="451"/>
      <c r="S66" s="451"/>
      <c r="T66" s="451"/>
      <c r="U66" s="451"/>
      <c r="V66" s="451"/>
      <c r="W66" s="451"/>
      <c r="X66" s="442"/>
    </row>
    <row r="67" spans="1:24" ht="20.100000000000001" customHeight="1" x14ac:dyDescent="0.2">
      <c r="A67" s="434">
        <v>1</v>
      </c>
      <c r="B67" s="435"/>
      <c r="C67" s="234"/>
      <c r="D67" s="234"/>
      <c r="E67" s="448">
        <f>C67+D67</f>
        <v>0</v>
      </c>
      <c r="F67" s="448"/>
      <c r="G67" s="448"/>
      <c r="H67" s="448">
        <f>F67+G67</f>
        <v>0</v>
      </c>
      <c r="I67" s="234"/>
      <c r="J67" s="234"/>
      <c r="K67" s="449">
        <f>I67+J67</f>
        <v>0</v>
      </c>
      <c r="L67" s="450">
        <f>E67+K67+H67</f>
        <v>0</v>
      </c>
      <c r="M67" s="446"/>
      <c r="N67" s="234"/>
      <c r="O67" s="234"/>
      <c r="P67" s="448">
        <f>N67+O67</f>
        <v>0</v>
      </c>
      <c r="Q67" s="448"/>
      <c r="R67" s="448"/>
      <c r="S67" s="448">
        <f>Q67+R67</f>
        <v>0</v>
      </c>
      <c r="T67" s="234"/>
      <c r="U67" s="234"/>
      <c r="V67" s="449">
        <f>T67+U67</f>
        <v>0</v>
      </c>
      <c r="W67" s="450">
        <f>P67+V67+S67</f>
        <v>0</v>
      </c>
      <c r="X67" s="443">
        <f t="shared" si="4"/>
        <v>0</v>
      </c>
    </row>
    <row r="68" spans="1:24" ht="20.100000000000001" customHeight="1" x14ac:dyDescent="0.2">
      <c r="A68" s="199">
        <v>2</v>
      </c>
      <c r="B68" s="201"/>
      <c r="C68" s="196"/>
      <c r="D68" s="196"/>
      <c r="E68" s="197">
        <f>C68+D68</f>
        <v>0</v>
      </c>
      <c r="F68" s="197"/>
      <c r="G68" s="197"/>
      <c r="H68" s="197">
        <f t="shared" ref="H68:H72" si="71">F68+G68</f>
        <v>0</v>
      </c>
      <c r="I68" s="196"/>
      <c r="J68" s="196"/>
      <c r="K68" s="426">
        <f>I68+J68</f>
        <v>0</v>
      </c>
      <c r="L68" s="427">
        <f t="shared" ref="L68:L72" si="72">E68+K68</f>
        <v>0</v>
      </c>
      <c r="M68" s="446"/>
      <c r="N68" s="196"/>
      <c r="O68" s="196"/>
      <c r="P68" s="197">
        <f>N68+O68</f>
        <v>0</v>
      </c>
      <c r="Q68" s="197"/>
      <c r="R68" s="197"/>
      <c r="S68" s="197">
        <f t="shared" ref="S68:S72" si="73">Q68+R68</f>
        <v>0</v>
      </c>
      <c r="T68" s="196"/>
      <c r="U68" s="196"/>
      <c r="V68" s="426">
        <f>T68+U68</f>
        <v>0</v>
      </c>
      <c r="W68" s="427">
        <f t="shared" ref="W68:W72" si="74">P68+V68</f>
        <v>0</v>
      </c>
      <c r="X68" s="443">
        <f t="shared" si="4"/>
        <v>0</v>
      </c>
    </row>
    <row r="69" spans="1:24" ht="20.100000000000001" customHeight="1" x14ac:dyDescent="0.2">
      <c r="A69" s="199">
        <v>3</v>
      </c>
      <c r="B69" s="201"/>
      <c r="C69" s="196"/>
      <c r="D69" s="196"/>
      <c r="E69" s="197">
        <f t="shared" ref="E69:E72" si="75">C69+D69</f>
        <v>0</v>
      </c>
      <c r="F69" s="197"/>
      <c r="G69" s="197"/>
      <c r="H69" s="197">
        <f t="shared" si="71"/>
        <v>0</v>
      </c>
      <c r="I69" s="196"/>
      <c r="J69" s="196"/>
      <c r="K69" s="426">
        <f t="shared" ref="K69:K72" si="76">I69+J69</f>
        <v>0</v>
      </c>
      <c r="L69" s="427">
        <f t="shared" si="72"/>
        <v>0</v>
      </c>
      <c r="M69" s="446"/>
      <c r="N69" s="196"/>
      <c r="O69" s="196"/>
      <c r="P69" s="197">
        <f t="shared" ref="P69:P72" si="77">N69+O69</f>
        <v>0</v>
      </c>
      <c r="Q69" s="197"/>
      <c r="R69" s="197"/>
      <c r="S69" s="197">
        <f t="shared" si="73"/>
        <v>0</v>
      </c>
      <c r="T69" s="196"/>
      <c r="U69" s="196"/>
      <c r="V69" s="426">
        <f t="shared" ref="V69:V72" si="78">T69+U69</f>
        <v>0</v>
      </c>
      <c r="W69" s="427">
        <f t="shared" si="74"/>
        <v>0</v>
      </c>
      <c r="X69" s="443">
        <f t="shared" si="4"/>
        <v>0</v>
      </c>
    </row>
    <row r="70" spans="1:24" ht="20.100000000000001" customHeight="1" x14ac:dyDescent="0.2">
      <c r="A70" s="199">
        <v>4</v>
      </c>
      <c r="B70" s="201"/>
      <c r="C70" s="196"/>
      <c r="D70" s="196"/>
      <c r="E70" s="197">
        <f t="shared" si="75"/>
        <v>0</v>
      </c>
      <c r="F70" s="197"/>
      <c r="G70" s="197"/>
      <c r="H70" s="197">
        <f t="shared" si="71"/>
        <v>0</v>
      </c>
      <c r="I70" s="196"/>
      <c r="J70" s="196"/>
      <c r="K70" s="426">
        <f t="shared" si="76"/>
        <v>0</v>
      </c>
      <c r="L70" s="427">
        <f t="shared" si="72"/>
        <v>0</v>
      </c>
      <c r="M70" s="446"/>
      <c r="N70" s="196"/>
      <c r="O70" s="196"/>
      <c r="P70" s="197">
        <f t="shared" si="77"/>
        <v>0</v>
      </c>
      <c r="Q70" s="197"/>
      <c r="R70" s="197"/>
      <c r="S70" s="197">
        <f t="shared" si="73"/>
        <v>0</v>
      </c>
      <c r="T70" s="196"/>
      <c r="U70" s="196"/>
      <c r="V70" s="426">
        <f t="shared" si="78"/>
        <v>0</v>
      </c>
      <c r="W70" s="427">
        <f t="shared" si="74"/>
        <v>0</v>
      </c>
      <c r="X70" s="443">
        <f t="shared" si="4"/>
        <v>0</v>
      </c>
    </row>
    <row r="71" spans="1:24" ht="20.100000000000001" customHeight="1" x14ac:dyDescent="0.2">
      <c r="A71" s="199">
        <v>5</v>
      </c>
      <c r="B71" s="201"/>
      <c r="C71" s="196"/>
      <c r="D71" s="196"/>
      <c r="E71" s="197">
        <f t="shared" si="75"/>
        <v>0</v>
      </c>
      <c r="F71" s="197"/>
      <c r="G71" s="197"/>
      <c r="H71" s="197">
        <f t="shared" si="71"/>
        <v>0</v>
      </c>
      <c r="I71" s="196"/>
      <c r="J71" s="196"/>
      <c r="K71" s="426">
        <f t="shared" si="76"/>
        <v>0</v>
      </c>
      <c r="L71" s="427">
        <f t="shared" si="72"/>
        <v>0</v>
      </c>
      <c r="M71" s="446"/>
      <c r="N71" s="196"/>
      <c r="O71" s="196"/>
      <c r="P71" s="197">
        <f t="shared" si="77"/>
        <v>0</v>
      </c>
      <c r="Q71" s="197"/>
      <c r="R71" s="197"/>
      <c r="S71" s="197">
        <f t="shared" si="73"/>
        <v>0</v>
      </c>
      <c r="T71" s="196"/>
      <c r="U71" s="196"/>
      <c r="V71" s="426">
        <f t="shared" si="78"/>
        <v>0</v>
      </c>
      <c r="W71" s="427">
        <f t="shared" si="74"/>
        <v>0</v>
      </c>
      <c r="X71" s="443">
        <f t="shared" si="4"/>
        <v>0</v>
      </c>
    </row>
    <row r="72" spans="1:24" ht="20.100000000000001" customHeight="1" x14ac:dyDescent="0.2">
      <c r="A72" s="423">
        <v>6</v>
      </c>
      <c r="B72" s="424"/>
      <c r="C72" s="290"/>
      <c r="D72" s="195"/>
      <c r="E72" s="148">
        <f t="shared" si="75"/>
        <v>0</v>
      </c>
      <c r="F72" s="148"/>
      <c r="G72" s="425"/>
      <c r="H72" s="425">
        <f t="shared" si="71"/>
        <v>0</v>
      </c>
      <c r="I72" s="290"/>
      <c r="J72" s="195"/>
      <c r="K72" s="436">
        <f t="shared" si="76"/>
        <v>0</v>
      </c>
      <c r="L72" s="427">
        <f t="shared" si="72"/>
        <v>0</v>
      </c>
      <c r="M72" s="446"/>
      <c r="N72" s="290"/>
      <c r="O72" s="195"/>
      <c r="P72" s="148">
        <f t="shared" si="77"/>
        <v>0</v>
      </c>
      <c r="Q72" s="148"/>
      <c r="R72" s="425"/>
      <c r="S72" s="425">
        <f t="shared" si="73"/>
        <v>0</v>
      </c>
      <c r="T72" s="290"/>
      <c r="U72" s="195"/>
      <c r="V72" s="436">
        <f t="shared" si="78"/>
        <v>0</v>
      </c>
      <c r="W72" s="427">
        <f t="shared" si="74"/>
        <v>0</v>
      </c>
      <c r="X72" s="443">
        <f t="shared" si="4"/>
        <v>0</v>
      </c>
    </row>
    <row r="73" spans="1:24" ht="20.100000000000001" customHeight="1" x14ac:dyDescent="0.2">
      <c r="A73" s="1115" t="s">
        <v>726</v>
      </c>
      <c r="B73" s="1115"/>
      <c r="C73" s="422">
        <f>SUM(C67:C71)</f>
        <v>0</v>
      </c>
      <c r="D73" s="422">
        <f t="shared" ref="D73:L73" si="79">SUM(D67:D71)</f>
        <v>0</v>
      </c>
      <c r="E73" s="422">
        <f t="shared" si="79"/>
        <v>0</v>
      </c>
      <c r="F73" s="422">
        <f t="shared" si="79"/>
        <v>0</v>
      </c>
      <c r="G73" s="422">
        <f t="shared" si="79"/>
        <v>0</v>
      </c>
      <c r="H73" s="422">
        <f t="shared" si="79"/>
        <v>0</v>
      </c>
      <c r="I73" s="422">
        <f t="shared" si="79"/>
        <v>0</v>
      </c>
      <c r="J73" s="422">
        <f t="shared" si="79"/>
        <v>0</v>
      </c>
      <c r="K73" s="437">
        <f t="shared" si="79"/>
        <v>0</v>
      </c>
      <c r="L73" s="422">
        <f t="shared" si="79"/>
        <v>0</v>
      </c>
      <c r="M73" s="446"/>
      <c r="N73" s="422">
        <f>SUM(N67:N71)</f>
        <v>0</v>
      </c>
      <c r="O73" s="422">
        <f t="shared" ref="O73:W73" si="80">SUM(O67:O71)</f>
        <v>0</v>
      </c>
      <c r="P73" s="422">
        <f t="shared" si="80"/>
        <v>0</v>
      </c>
      <c r="Q73" s="422">
        <f t="shared" si="80"/>
        <v>0</v>
      </c>
      <c r="R73" s="422">
        <f t="shared" si="80"/>
        <v>0</v>
      </c>
      <c r="S73" s="422">
        <f t="shared" si="80"/>
        <v>0</v>
      </c>
      <c r="T73" s="422">
        <f t="shared" si="80"/>
        <v>0</v>
      </c>
      <c r="U73" s="422">
        <f t="shared" si="80"/>
        <v>0</v>
      </c>
      <c r="V73" s="437">
        <f t="shared" si="80"/>
        <v>0</v>
      </c>
      <c r="W73" s="422">
        <f t="shared" si="80"/>
        <v>0</v>
      </c>
      <c r="X73" s="443">
        <f t="shared" si="4"/>
        <v>0</v>
      </c>
    </row>
    <row r="74" spans="1:24" ht="15" customHeight="1" x14ac:dyDescent="0.2">
      <c r="A74" s="1116" t="s">
        <v>127</v>
      </c>
      <c r="B74" s="1116"/>
      <c r="C74" s="1116"/>
      <c r="D74" s="1116"/>
      <c r="E74" s="1116"/>
      <c r="F74" s="1116"/>
      <c r="G74" s="1116"/>
      <c r="H74" s="1116"/>
      <c r="I74" s="1116"/>
      <c r="J74" s="1116"/>
      <c r="K74" s="1116"/>
      <c r="L74" s="1116"/>
      <c r="M74" s="446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42"/>
    </row>
    <row r="75" spans="1:24" ht="20.100000000000001" customHeight="1" x14ac:dyDescent="0.2">
      <c r="A75" s="434">
        <v>1</v>
      </c>
      <c r="B75" s="435"/>
      <c r="C75" s="234"/>
      <c r="D75" s="234"/>
      <c r="E75" s="448">
        <f>C75+D75</f>
        <v>0</v>
      </c>
      <c r="F75" s="448"/>
      <c r="G75" s="448"/>
      <c r="H75" s="448">
        <f>F75+G75</f>
        <v>0</v>
      </c>
      <c r="I75" s="234"/>
      <c r="J75" s="234"/>
      <c r="K75" s="449">
        <f>I75+J75</f>
        <v>0</v>
      </c>
      <c r="L75" s="450">
        <f>E75+K75+H75</f>
        <v>0</v>
      </c>
      <c r="M75" s="446"/>
      <c r="N75" s="234"/>
      <c r="O75" s="234"/>
      <c r="P75" s="448">
        <f>N75+O75</f>
        <v>0</v>
      </c>
      <c r="Q75" s="448"/>
      <c r="R75" s="448"/>
      <c r="S75" s="448">
        <f>Q75+R75</f>
        <v>0</v>
      </c>
      <c r="T75" s="234"/>
      <c r="U75" s="234"/>
      <c r="V75" s="449">
        <f>T75+U75</f>
        <v>0</v>
      </c>
      <c r="W75" s="450">
        <f>P75+V75+S75</f>
        <v>0</v>
      </c>
      <c r="X75" s="443">
        <f t="shared" si="4"/>
        <v>0</v>
      </c>
    </row>
    <row r="76" spans="1:24" ht="20.100000000000001" customHeight="1" x14ac:dyDescent="0.2">
      <c r="A76" s="199">
        <v>2</v>
      </c>
      <c r="B76" s="201"/>
      <c r="C76" s="196"/>
      <c r="D76" s="196"/>
      <c r="E76" s="197">
        <f>C76+D76</f>
        <v>0</v>
      </c>
      <c r="F76" s="197"/>
      <c r="G76" s="197"/>
      <c r="H76" s="197">
        <f t="shared" ref="H76:H80" si="81">F76+G76</f>
        <v>0</v>
      </c>
      <c r="I76" s="196"/>
      <c r="J76" s="196"/>
      <c r="K76" s="426">
        <f>I76+J76</f>
        <v>0</v>
      </c>
      <c r="L76" s="427">
        <f t="shared" ref="L76:L80" si="82">E76+K76</f>
        <v>0</v>
      </c>
      <c r="M76" s="446"/>
      <c r="N76" s="196"/>
      <c r="O76" s="196"/>
      <c r="P76" s="197">
        <f>N76+O76</f>
        <v>0</v>
      </c>
      <c r="Q76" s="197"/>
      <c r="R76" s="197"/>
      <c r="S76" s="197">
        <f t="shared" ref="S76:S80" si="83">Q76+R76</f>
        <v>0</v>
      </c>
      <c r="T76" s="196"/>
      <c r="U76" s="196"/>
      <c r="V76" s="426">
        <f>T76+U76</f>
        <v>0</v>
      </c>
      <c r="W76" s="427">
        <f t="shared" ref="W76:W80" si="84">P76+V76</f>
        <v>0</v>
      </c>
      <c r="X76" s="443">
        <f t="shared" ref="X76:X81" si="85">W76+L76</f>
        <v>0</v>
      </c>
    </row>
    <row r="77" spans="1:24" ht="20.100000000000001" customHeight="1" x14ac:dyDescent="0.2">
      <c r="A77" s="199">
        <v>3</v>
      </c>
      <c r="B77" s="201"/>
      <c r="C77" s="196"/>
      <c r="D77" s="196"/>
      <c r="E77" s="197">
        <f t="shared" ref="E77:E80" si="86">C77+D77</f>
        <v>0</v>
      </c>
      <c r="F77" s="197"/>
      <c r="G77" s="197"/>
      <c r="H77" s="197">
        <f t="shared" si="81"/>
        <v>0</v>
      </c>
      <c r="I77" s="196"/>
      <c r="J77" s="196"/>
      <c r="K77" s="426">
        <f t="shared" ref="K77:K80" si="87">I77+J77</f>
        <v>0</v>
      </c>
      <c r="L77" s="427">
        <f t="shared" si="82"/>
        <v>0</v>
      </c>
      <c r="M77" s="446"/>
      <c r="N77" s="196"/>
      <c r="O77" s="196"/>
      <c r="P77" s="197">
        <f t="shared" ref="P77:P80" si="88">N77+O77</f>
        <v>0</v>
      </c>
      <c r="Q77" s="197"/>
      <c r="R77" s="197"/>
      <c r="S77" s="197">
        <f t="shared" si="83"/>
        <v>0</v>
      </c>
      <c r="T77" s="196"/>
      <c r="U77" s="196"/>
      <c r="V77" s="426">
        <f t="shared" ref="V77:V80" si="89">T77+U77</f>
        <v>0</v>
      </c>
      <c r="W77" s="427">
        <f t="shared" si="84"/>
        <v>0</v>
      </c>
      <c r="X77" s="443">
        <f t="shared" si="85"/>
        <v>0</v>
      </c>
    </row>
    <row r="78" spans="1:24" ht="20.100000000000001" customHeight="1" x14ac:dyDescent="0.2">
      <c r="A78" s="199">
        <v>4</v>
      </c>
      <c r="B78" s="201"/>
      <c r="C78" s="196"/>
      <c r="D78" s="196"/>
      <c r="E78" s="197">
        <f t="shared" si="86"/>
        <v>0</v>
      </c>
      <c r="F78" s="197"/>
      <c r="G78" s="197"/>
      <c r="H78" s="197">
        <f t="shared" si="81"/>
        <v>0</v>
      </c>
      <c r="I78" s="196"/>
      <c r="J78" s="196"/>
      <c r="K78" s="426">
        <f t="shared" si="87"/>
        <v>0</v>
      </c>
      <c r="L78" s="427">
        <f t="shared" si="82"/>
        <v>0</v>
      </c>
      <c r="M78" s="446"/>
      <c r="N78" s="196"/>
      <c r="O78" s="196"/>
      <c r="P78" s="197">
        <f t="shared" si="88"/>
        <v>0</v>
      </c>
      <c r="Q78" s="197"/>
      <c r="R78" s="197"/>
      <c r="S78" s="197">
        <f t="shared" si="83"/>
        <v>0</v>
      </c>
      <c r="T78" s="196"/>
      <c r="U78" s="196"/>
      <c r="V78" s="426">
        <f t="shared" si="89"/>
        <v>0</v>
      </c>
      <c r="W78" s="427">
        <f t="shared" si="84"/>
        <v>0</v>
      </c>
      <c r="X78" s="443">
        <f t="shared" si="85"/>
        <v>0</v>
      </c>
    </row>
    <row r="79" spans="1:24" ht="20.100000000000001" customHeight="1" x14ac:dyDescent="0.2">
      <c r="A79" s="199">
        <v>5</v>
      </c>
      <c r="B79" s="201"/>
      <c r="C79" s="196"/>
      <c r="D79" s="196"/>
      <c r="E79" s="197">
        <f t="shared" si="86"/>
        <v>0</v>
      </c>
      <c r="F79" s="197"/>
      <c r="G79" s="197"/>
      <c r="H79" s="197">
        <f t="shared" si="81"/>
        <v>0</v>
      </c>
      <c r="I79" s="196"/>
      <c r="J79" s="196"/>
      <c r="K79" s="426">
        <f t="shared" si="87"/>
        <v>0</v>
      </c>
      <c r="L79" s="427">
        <f t="shared" si="82"/>
        <v>0</v>
      </c>
      <c r="M79" s="446"/>
      <c r="N79" s="196"/>
      <c r="O79" s="196"/>
      <c r="P79" s="197">
        <f t="shared" si="88"/>
        <v>0</v>
      </c>
      <c r="Q79" s="197"/>
      <c r="R79" s="197"/>
      <c r="S79" s="197">
        <f t="shared" si="83"/>
        <v>0</v>
      </c>
      <c r="T79" s="196"/>
      <c r="U79" s="196"/>
      <c r="V79" s="426">
        <f t="shared" si="89"/>
        <v>0</v>
      </c>
      <c r="W79" s="427">
        <f t="shared" si="84"/>
        <v>0</v>
      </c>
      <c r="X79" s="443">
        <f t="shared" si="85"/>
        <v>0</v>
      </c>
    </row>
    <row r="80" spans="1:24" ht="20.100000000000001" customHeight="1" x14ac:dyDescent="0.2">
      <c r="A80" s="423">
        <v>6</v>
      </c>
      <c r="B80" s="424"/>
      <c r="C80" s="290"/>
      <c r="D80" s="195"/>
      <c r="E80" s="148">
        <f t="shared" si="86"/>
        <v>0</v>
      </c>
      <c r="F80" s="148"/>
      <c r="G80" s="425"/>
      <c r="H80" s="425">
        <f t="shared" si="81"/>
        <v>0</v>
      </c>
      <c r="I80" s="290"/>
      <c r="J80" s="195"/>
      <c r="K80" s="436">
        <f t="shared" si="87"/>
        <v>0</v>
      </c>
      <c r="L80" s="427">
        <f t="shared" si="82"/>
        <v>0</v>
      </c>
      <c r="M80" s="446"/>
      <c r="N80" s="290"/>
      <c r="O80" s="195"/>
      <c r="P80" s="148">
        <f t="shared" si="88"/>
        <v>0</v>
      </c>
      <c r="Q80" s="148"/>
      <c r="R80" s="425"/>
      <c r="S80" s="425">
        <f t="shared" si="83"/>
        <v>0</v>
      </c>
      <c r="T80" s="290"/>
      <c r="U80" s="195"/>
      <c r="V80" s="436">
        <f t="shared" si="89"/>
        <v>0</v>
      </c>
      <c r="W80" s="427">
        <f t="shared" si="84"/>
        <v>0</v>
      </c>
      <c r="X80" s="443">
        <f t="shared" si="85"/>
        <v>0</v>
      </c>
    </row>
    <row r="81" spans="1:24" ht="20.100000000000001" customHeight="1" x14ac:dyDescent="0.2">
      <c r="A81" s="1115" t="s">
        <v>726</v>
      </c>
      <c r="B81" s="1115"/>
      <c r="C81" s="422">
        <f>SUM(C75:C79)</f>
        <v>0</v>
      </c>
      <c r="D81" s="422">
        <f t="shared" ref="D81:L81" si="90">SUM(D75:D79)</f>
        <v>0</v>
      </c>
      <c r="E81" s="422">
        <f t="shared" si="90"/>
        <v>0</v>
      </c>
      <c r="F81" s="422">
        <f t="shared" si="90"/>
        <v>0</v>
      </c>
      <c r="G81" s="422">
        <f t="shared" si="90"/>
        <v>0</v>
      </c>
      <c r="H81" s="422">
        <f t="shared" si="90"/>
        <v>0</v>
      </c>
      <c r="I81" s="422">
        <f t="shared" si="90"/>
        <v>0</v>
      </c>
      <c r="J81" s="422">
        <f t="shared" si="90"/>
        <v>0</v>
      </c>
      <c r="K81" s="437">
        <f t="shared" si="90"/>
        <v>0</v>
      </c>
      <c r="L81" s="422">
        <f t="shared" si="90"/>
        <v>0</v>
      </c>
      <c r="M81" s="446"/>
      <c r="N81" s="422">
        <f>SUM(N75:N79)</f>
        <v>0</v>
      </c>
      <c r="O81" s="422">
        <f t="shared" ref="O81:W81" si="91">SUM(O75:O79)</f>
        <v>0</v>
      </c>
      <c r="P81" s="422">
        <f t="shared" si="91"/>
        <v>0</v>
      </c>
      <c r="Q81" s="422">
        <f t="shared" si="91"/>
        <v>0</v>
      </c>
      <c r="R81" s="422">
        <f t="shared" si="91"/>
        <v>0</v>
      </c>
      <c r="S81" s="422">
        <f t="shared" si="91"/>
        <v>0</v>
      </c>
      <c r="T81" s="422">
        <f t="shared" si="91"/>
        <v>0</v>
      </c>
      <c r="U81" s="422">
        <f t="shared" si="91"/>
        <v>0</v>
      </c>
      <c r="V81" s="437">
        <f t="shared" si="91"/>
        <v>0</v>
      </c>
      <c r="W81" s="422">
        <f t="shared" si="91"/>
        <v>0</v>
      </c>
      <c r="X81" s="443">
        <f t="shared" si="85"/>
        <v>0</v>
      </c>
    </row>
    <row r="82" spans="1:24" ht="15" customHeight="1" x14ac:dyDescent="0.2">
      <c r="A82" s="1116" t="s">
        <v>326</v>
      </c>
      <c r="B82" s="1116"/>
      <c r="C82" s="1116"/>
      <c r="D82" s="1116"/>
      <c r="E82" s="1116"/>
      <c r="F82" s="1116"/>
      <c r="G82" s="1116"/>
      <c r="H82" s="1116"/>
      <c r="I82" s="1116"/>
      <c r="J82" s="1116"/>
      <c r="K82" s="1116"/>
      <c r="L82" s="1116"/>
      <c r="M82" s="446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42"/>
    </row>
    <row r="83" spans="1:24" ht="20.100000000000001" customHeight="1" x14ac:dyDescent="0.2">
      <c r="A83" s="434">
        <v>1</v>
      </c>
      <c r="B83" s="435"/>
      <c r="C83" s="234"/>
      <c r="D83" s="234"/>
      <c r="E83" s="448">
        <f>C83+D83</f>
        <v>0</v>
      </c>
      <c r="F83" s="448"/>
      <c r="G83" s="448"/>
      <c r="H83" s="448">
        <f>F83+G83</f>
        <v>0</v>
      </c>
      <c r="I83" s="234"/>
      <c r="J83" s="234"/>
      <c r="K83" s="449">
        <f>I83+J83</f>
        <v>0</v>
      </c>
      <c r="L83" s="450">
        <f>E83+K83+H83</f>
        <v>0</v>
      </c>
      <c r="M83" s="446"/>
      <c r="N83" s="234"/>
      <c r="O83" s="234"/>
      <c r="P83" s="448">
        <f>N83+O83</f>
        <v>0</v>
      </c>
      <c r="Q83" s="448"/>
      <c r="R83" s="448"/>
      <c r="S83" s="448">
        <f>Q83+R83</f>
        <v>0</v>
      </c>
      <c r="T83" s="234"/>
      <c r="U83" s="234"/>
      <c r="V83" s="449">
        <f>T83+U83</f>
        <v>0</v>
      </c>
      <c r="W83" s="450">
        <f>P83+V83+S83</f>
        <v>0</v>
      </c>
      <c r="X83" s="443">
        <f t="shared" ref="X83:X89" si="92">W83+L83</f>
        <v>0</v>
      </c>
    </row>
    <row r="84" spans="1:24" ht="20.100000000000001" customHeight="1" x14ac:dyDescent="0.2">
      <c r="A84" s="199">
        <v>2</v>
      </c>
      <c r="B84" s="201"/>
      <c r="C84" s="196"/>
      <c r="D84" s="196"/>
      <c r="E84" s="197">
        <f>C84+D84</f>
        <v>0</v>
      </c>
      <c r="F84" s="197"/>
      <c r="G84" s="197"/>
      <c r="H84" s="197">
        <f t="shared" ref="H84:H88" si="93">F84+G84</f>
        <v>0</v>
      </c>
      <c r="I84" s="196"/>
      <c r="J84" s="196"/>
      <c r="K84" s="426">
        <f>I84+J84</f>
        <v>0</v>
      </c>
      <c r="L84" s="427">
        <f t="shared" ref="L84:L88" si="94">E84+K84</f>
        <v>0</v>
      </c>
      <c r="M84" s="446"/>
      <c r="N84" s="196"/>
      <c r="O84" s="196"/>
      <c r="P84" s="197">
        <f>N84+O84</f>
        <v>0</v>
      </c>
      <c r="Q84" s="197"/>
      <c r="R84" s="197"/>
      <c r="S84" s="197">
        <f t="shared" ref="S84:S88" si="95">Q84+R84</f>
        <v>0</v>
      </c>
      <c r="T84" s="196"/>
      <c r="U84" s="196"/>
      <c r="V84" s="426">
        <f>T84+U84</f>
        <v>0</v>
      </c>
      <c r="W84" s="427">
        <f t="shared" ref="W84:W88" si="96">P84+V84</f>
        <v>0</v>
      </c>
      <c r="X84" s="443">
        <f t="shared" si="92"/>
        <v>0</v>
      </c>
    </row>
    <row r="85" spans="1:24" ht="20.100000000000001" customHeight="1" x14ac:dyDescent="0.2">
      <c r="A85" s="199">
        <v>3</v>
      </c>
      <c r="B85" s="201"/>
      <c r="C85" s="196"/>
      <c r="D85" s="196"/>
      <c r="E85" s="197">
        <f t="shared" ref="E85:E88" si="97">C85+D85</f>
        <v>0</v>
      </c>
      <c r="F85" s="197"/>
      <c r="G85" s="197"/>
      <c r="H85" s="197">
        <f t="shared" si="93"/>
        <v>0</v>
      </c>
      <c r="I85" s="196"/>
      <c r="J85" s="196"/>
      <c r="K85" s="426">
        <f t="shared" ref="K85:K88" si="98">I85+J85</f>
        <v>0</v>
      </c>
      <c r="L85" s="427">
        <f t="shared" si="94"/>
        <v>0</v>
      </c>
      <c r="M85" s="446"/>
      <c r="N85" s="196"/>
      <c r="O85" s="196"/>
      <c r="P85" s="197">
        <f t="shared" ref="P85:P88" si="99">N85+O85</f>
        <v>0</v>
      </c>
      <c r="Q85" s="197"/>
      <c r="R85" s="197"/>
      <c r="S85" s="197">
        <f t="shared" si="95"/>
        <v>0</v>
      </c>
      <c r="T85" s="196"/>
      <c r="U85" s="196"/>
      <c r="V85" s="426">
        <f t="shared" ref="V85:V88" si="100">T85+U85</f>
        <v>0</v>
      </c>
      <c r="W85" s="427">
        <f t="shared" si="96"/>
        <v>0</v>
      </c>
      <c r="X85" s="443">
        <f t="shared" si="92"/>
        <v>0</v>
      </c>
    </row>
    <row r="86" spans="1:24" ht="20.100000000000001" customHeight="1" x14ac:dyDescent="0.2">
      <c r="A86" s="199">
        <v>4</v>
      </c>
      <c r="B86" s="201"/>
      <c r="C86" s="196"/>
      <c r="D86" s="196"/>
      <c r="E86" s="197">
        <f t="shared" si="97"/>
        <v>0</v>
      </c>
      <c r="F86" s="197"/>
      <c r="G86" s="197"/>
      <c r="H86" s="197">
        <f t="shared" si="93"/>
        <v>0</v>
      </c>
      <c r="I86" s="196"/>
      <c r="J86" s="196"/>
      <c r="K86" s="426">
        <f t="shared" si="98"/>
        <v>0</v>
      </c>
      <c r="L86" s="427">
        <f t="shared" si="94"/>
        <v>0</v>
      </c>
      <c r="M86" s="446"/>
      <c r="N86" s="196"/>
      <c r="O86" s="196"/>
      <c r="P86" s="197">
        <f t="shared" si="99"/>
        <v>0</v>
      </c>
      <c r="Q86" s="197"/>
      <c r="R86" s="197"/>
      <c r="S86" s="197">
        <f t="shared" si="95"/>
        <v>0</v>
      </c>
      <c r="T86" s="196"/>
      <c r="U86" s="196"/>
      <c r="V86" s="426">
        <f t="shared" si="100"/>
        <v>0</v>
      </c>
      <c r="W86" s="427">
        <f t="shared" si="96"/>
        <v>0</v>
      </c>
      <c r="X86" s="443">
        <f t="shared" si="92"/>
        <v>0</v>
      </c>
    </row>
    <row r="87" spans="1:24" ht="20.100000000000001" customHeight="1" x14ac:dyDescent="0.2">
      <c r="A87" s="199">
        <v>5</v>
      </c>
      <c r="B87" s="201"/>
      <c r="C87" s="196"/>
      <c r="D87" s="196"/>
      <c r="E87" s="197">
        <f t="shared" si="97"/>
        <v>0</v>
      </c>
      <c r="F87" s="197"/>
      <c r="G87" s="197"/>
      <c r="H87" s="197">
        <f t="shared" si="93"/>
        <v>0</v>
      </c>
      <c r="I87" s="196"/>
      <c r="J87" s="196"/>
      <c r="K87" s="426">
        <f t="shared" si="98"/>
        <v>0</v>
      </c>
      <c r="L87" s="427">
        <f t="shared" si="94"/>
        <v>0</v>
      </c>
      <c r="M87" s="446"/>
      <c r="N87" s="196"/>
      <c r="O87" s="196"/>
      <c r="P87" s="197">
        <f t="shared" si="99"/>
        <v>0</v>
      </c>
      <c r="Q87" s="197"/>
      <c r="R87" s="197"/>
      <c r="S87" s="197">
        <f t="shared" si="95"/>
        <v>0</v>
      </c>
      <c r="T87" s="196"/>
      <c r="U87" s="196"/>
      <c r="V87" s="426">
        <f t="shared" si="100"/>
        <v>0</v>
      </c>
      <c r="W87" s="427">
        <f t="shared" si="96"/>
        <v>0</v>
      </c>
      <c r="X87" s="443">
        <f t="shared" si="92"/>
        <v>0</v>
      </c>
    </row>
    <row r="88" spans="1:24" ht="20.100000000000001" customHeight="1" x14ac:dyDescent="0.2">
      <c r="A88" s="423">
        <v>6</v>
      </c>
      <c r="B88" s="424"/>
      <c r="C88" s="290"/>
      <c r="D88" s="195"/>
      <c r="E88" s="148">
        <f t="shared" si="97"/>
        <v>0</v>
      </c>
      <c r="F88" s="148"/>
      <c r="G88" s="425"/>
      <c r="H88" s="425">
        <f t="shared" si="93"/>
        <v>0</v>
      </c>
      <c r="I88" s="290"/>
      <c r="J88" s="195"/>
      <c r="K88" s="436">
        <f t="shared" si="98"/>
        <v>0</v>
      </c>
      <c r="L88" s="427">
        <f t="shared" si="94"/>
        <v>0</v>
      </c>
      <c r="M88" s="446"/>
      <c r="N88" s="290"/>
      <c r="O88" s="195"/>
      <c r="P88" s="148">
        <f t="shared" si="99"/>
        <v>0</v>
      </c>
      <c r="Q88" s="148"/>
      <c r="R88" s="425"/>
      <c r="S88" s="425">
        <f t="shared" si="95"/>
        <v>0</v>
      </c>
      <c r="T88" s="290"/>
      <c r="U88" s="195"/>
      <c r="V88" s="436">
        <f t="shared" si="100"/>
        <v>0</v>
      </c>
      <c r="W88" s="427">
        <f t="shared" si="96"/>
        <v>0</v>
      </c>
      <c r="X88" s="443">
        <f t="shared" si="92"/>
        <v>0</v>
      </c>
    </row>
    <row r="89" spans="1:24" ht="20.100000000000001" customHeight="1" x14ac:dyDescent="0.2">
      <c r="A89" s="1115" t="s">
        <v>726</v>
      </c>
      <c r="B89" s="1115"/>
      <c r="C89" s="422">
        <f>SUM(C83:C87)</f>
        <v>0</v>
      </c>
      <c r="D89" s="422">
        <f t="shared" ref="D89:L89" si="101">SUM(D83:D87)</f>
        <v>0</v>
      </c>
      <c r="E89" s="422">
        <f t="shared" si="101"/>
        <v>0</v>
      </c>
      <c r="F89" s="422">
        <f t="shared" si="101"/>
        <v>0</v>
      </c>
      <c r="G89" s="422">
        <f t="shared" si="101"/>
        <v>0</v>
      </c>
      <c r="H89" s="422">
        <f t="shared" si="101"/>
        <v>0</v>
      </c>
      <c r="I89" s="422">
        <f t="shared" si="101"/>
        <v>0</v>
      </c>
      <c r="J89" s="422">
        <f t="shared" si="101"/>
        <v>0</v>
      </c>
      <c r="K89" s="437">
        <f t="shared" si="101"/>
        <v>0</v>
      </c>
      <c r="L89" s="422">
        <f t="shared" si="101"/>
        <v>0</v>
      </c>
      <c r="M89" s="446"/>
      <c r="N89" s="422">
        <f>SUM(N83:N87)</f>
        <v>0</v>
      </c>
      <c r="O89" s="422">
        <f t="shared" ref="O89:W89" si="102">SUM(O83:O87)</f>
        <v>0</v>
      </c>
      <c r="P89" s="422">
        <f t="shared" si="102"/>
        <v>0</v>
      </c>
      <c r="Q89" s="422">
        <f t="shared" si="102"/>
        <v>0</v>
      </c>
      <c r="R89" s="422">
        <f t="shared" si="102"/>
        <v>0</v>
      </c>
      <c r="S89" s="422">
        <f t="shared" si="102"/>
        <v>0</v>
      </c>
      <c r="T89" s="422">
        <f t="shared" si="102"/>
        <v>0</v>
      </c>
      <c r="U89" s="422">
        <f t="shared" si="102"/>
        <v>0</v>
      </c>
      <c r="V89" s="437">
        <f t="shared" si="102"/>
        <v>0</v>
      </c>
      <c r="W89" s="422">
        <f t="shared" si="102"/>
        <v>0</v>
      </c>
      <c r="X89" s="443">
        <f t="shared" si="92"/>
        <v>0</v>
      </c>
    </row>
    <row r="90" spans="1:24" ht="15" customHeight="1" x14ac:dyDescent="0.2">
      <c r="A90" s="1116" t="s">
        <v>925</v>
      </c>
      <c r="B90" s="1116"/>
      <c r="C90" s="1116"/>
      <c r="D90" s="1116"/>
      <c r="E90" s="1116"/>
      <c r="F90" s="1116"/>
      <c r="G90" s="1116"/>
      <c r="H90" s="1116"/>
      <c r="I90" s="1116"/>
      <c r="J90" s="1116"/>
      <c r="K90" s="1116"/>
      <c r="L90" s="1116"/>
      <c r="M90" s="446"/>
      <c r="N90" s="451"/>
      <c r="O90" s="451"/>
      <c r="P90" s="451"/>
      <c r="Q90" s="451"/>
      <c r="R90" s="451"/>
      <c r="S90" s="451"/>
      <c r="T90" s="451"/>
      <c r="U90" s="451"/>
      <c r="V90" s="451"/>
      <c r="W90" s="451"/>
      <c r="X90" s="442"/>
    </row>
    <row r="91" spans="1:24" ht="20.100000000000001" customHeight="1" x14ac:dyDescent="0.2">
      <c r="A91" s="434">
        <v>1</v>
      </c>
      <c r="B91" s="435"/>
      <c r="C91" s="234"/>
      <c r="D91" s="234"/>
      <c r="E91" s="448">
        <f>C91+D91</f>
        <v>0</v>
      </c>
      <c r="F91" s="448"/>
      <c r="G91" s="448"/>
      <c r="H91" s="448">
        <f>F91+G91</f>
        <v>0</v>
      </c>
      <c r="I91" s="234"/>
      <c r="J91" s="234"/>
      <c r="K91" s="449">
        <f>I91+J91</f>
        <v>0</v>
      </c>
      <c r="L91" s="450">
        <f>E91+K91+H91</f>
        <v>0</v>
      </c>
      <c r="M91" s="446"/>
      <c r="N91" s="234"/>
      <c r="O91" s="234"/>
      <c r="P91" s="448">
        <f>N91+O91</f>
        <v>0</v>
      </c>
      <c r="Q91" s="448"/>
      <c r="R91" s="448"/>
      <c r="S91" s="448">
        <f>Q91+R91</f>
        <v>0</v>
      </c>
      <c r="T91" s="234"/>
      <c r="U91" s="234"/>
      <c r="V91" s="449">
        <f>T91+U91</f>
        <v>0</v>
      </c>
      <c r="W91" s="450">
        <f>P91+V91+S91</f>
        <v>0</v>
      </c>
      <c r="X91" s="443">
        <f t="shared" ref="X91:X98" si="103">W91+L91</f>
        <v>0</v>
      </c>
    </row>
    <row r="92" spans="1:24" ht="20.100000000000001" customHeight="1" x14ac:dyDescent="0.2">
      <c r="A92" s="199">
        <v>2</v>
      </c>
      <c r="B92" s="201"/>
      <c r="C92" s="196"/>
      <c r="D92" s="196"/>
      <c r="E92" s="197">
        <f>C92+D92</f>
        <v>0</v>
      </c>
      <c r="F92" s="197"/>
      <c r="G92" s="197"/>
      <c r="H92" s="197">
        <f t="shared" ref="H92:H96" si="104">F92+G92</f>
        <v>0</v>
      </c>
      <c r="I92" s="196"/>
      <c r="J92" s="196"/>
      <c r="K92" s="426">
        <f>I92+J92</f>
        <v>0</v>
      </c>
      <c r="L92" s="427">
        <f t="shared" ref="L92:L96" si="105">E92+K92</f>
        <v>0</v>
      </c>
      <c r="M92" s="446"/>
      <c r="N92" s="196"/>
      <c r="O92" s="196"/>
      <c r="P92" s="197">
        <f>N92+O92</f>
        <v>0</v>
      </c>
      <c r="Q92" s="197"/>
      <c r="R92" s="197"/>
      <c r="S92" s="197">
        <f t="shared" ref="S92:S96" si="106">Q92+R92</f>
        <v>0</v>
      </c>
      <c r="T92" s="196"/>
      <c r="U92" s="196"/>
      <c r="V92" s="426">
        <f>T92+U92</f>
        <v>0</v>
      </c>
      <c r="W92" s="427">
        <f t="shared" ref="W92:W96" si="107">P92+V92</f>
        <v>0</v>
      </c>
      <c r="X92" s="443">
        <f t="shared" si="103"/>
        <v>0</v>
      </c>
    </row>
    <row r="93" spans="1:24" ht="20.100000000000001" customHeight="1" x14ac:dyDescent="0.2">
      <c r="A93" s="199">
        <v>3</v>
      </c>
      <c r="B93" s="201"/>
      <c r="C93" s="196"/>
      <c r="D93" s="196"/>
      <c r="E93" s="197">
        <f t="shared" ref="E93:E96" si="108">C93+D93</f>
        <v>0</v>
      </c>
      <c r="F93" s="197"/>
      <c r="G93" s="197"/>
      <c r="H93" s="197">
        <f t="shared" si="104"/>
        <v>0</v>
      </c>
      <c r="I93" s="196"/>
      <c r="J93" s="196"/>
      <c r="K93" s="426">
        <f t="shared" ref="K93:K96" si="109">I93+J93</f>
        <v>0</v>
      </c>
      <c r="L93" s="427">
        <f t="shared" si="105"/>
        <v>0</v>
      </c>
      <c r="M93" s="446"/>
      <c r="N93" s="196"/>
      <c r="O93" s="196"/>
      <c r="P93" s="197">
        <f t="shared" ref="P93:P96" si="110">N93+O93</f>
        <v>0</v>
      </c>
      <c r="Q93" s="197"/>
      <c r="R93" s="197"/>
      <c r="S93" s="197">
        <f t="shared" si="106"/>
        <v>0</v>
      </c>
      <c r="T93" s="196"/>
      <c r="U93" s="196"/>
      <c r="V93" s="426">
        <f t="shared" ref="V93:V96" si="111">T93+U93</f>
        <v>0</v>
      </c>
      <c r="W93" s="427">
        <f t="shared" si="107"/>
        <v>0</v>
      </c>
      <c r="X93" s="443">
        <f t="shared" si="103"/>
        <v>0</v>
      </c>
    </row>
    <row r="94" spans="1:24" ht="20.100000000000001" customHeight="1" x14ac:dyDescent="0.2">
      <c r="A94" s="199">
        <v>4</v>
      </c>
      <c r="B94" s="201"/>
      <c r="C94" s="196"/>
      <c r="D94" s="196"/>
      <c r="E94" s="197">
        <f t="shared" si="108"/>
        <v>0</v>
      </c>
      <c r="F94" s="197"/>
      <c r="G94" s="197"/>
      <c r="H94" s="197">
        <f t="shared" si="104"/>
        <v>0</v>
      </c>
      <c r="I94" s="196"/>
      <c r="J94" s="196"/>
      <c r="K94" s="426">
        <f t="shared" si="109"/>
        <v>0</v>
      </c>
      <c r="L94" s="427">
        <f t="shared" si="105"/>
        <v>0</v>
      </c>
      <c r="M94" s="446"/>
      <c r="N94" s="196"/>
      <c r="O94" s="196"/>
      <c r="P94" s="197">
        <f t="shared" si="110"/>
        <v>0</v>
      </c>
      <c r="Q94" s="197"/>
      <c r="R94" s="197"/>
      <c r="S94" s="197">
        <f t="shared" si="106"/>
        <v>0</v>
      </c>
      <c r="T94" s="196"/>
      <c r="U94" s="196"/>
      <c r="V94" s="426">
        <f t="shared" si="111"/>
        <v>0</v>
      </c>
      <c r="W94" s="427">
        <f t="shared" si="107"/>
        <v>0</v>
      </c>
      <c r="X94" s="443">
        <f t="shared" si="103"/>
        <v>0</v>
      </c>
    </row>
    <row r="95" spans="1:24" ht="20.100000000000001" customHeight="1" x14ac:dyDescent="0.2">
      <c r="A95" s="199">
        <v>5</v>
      </c>
      <c r="B95" s="201"/>
      <c r="C95" s="196"/>
      <c r="D95" s="196"/>
      <c r="E95" s="197">
        <f t="shared" si="108"/>
        <v>0</v>
      </c>
      <c r="F95" s="197"/>
      <c r="G95" s="197"/>
      <c r="H95" s="197">
        <f t="shared" si="104"/>
        <v>0</v>
      </c>
      <c r="I95" s="196"/>
      <c r="J95" s="196"/>
      <c r="K95" s="426">
        <f t="shared" si="109"/>
        <v>0</v>
      </c>
      <c r="L95" s="427">
        <f t="shared" si="105"/>
        <v>0</v>
      </c>
      <c r="M95" s="446"/>
      <c r="N95" s="196"/>
      <c r="O95" s="196"/>
      <c r="P95" s="197">
        <f t="shared" si="110"/>
        <v>0</v>
      </c>
      <c r="Q95" s="197"/>
      <c r="R95" s="197"/>
      <c r="S95" s="197">
        <f t="shared" si="106"/>
        <v>0</v>
      </c>
      <c r="T95" s="196"/>
      <c r="U95" s="196"/>
      <c r="V95" s="426">
        <f t="shared" si="111"/>
        <v>0</v>
      </c>
      <c r="W95" s="427">
        <f t="shared" si="107"/>
        <v>0</v>
      </c>
      <c r="X95" s="443">
        <f t="shared" si="103"/>
        <v>0</v>
      </c>
    </row>
    <row r="96" spans="1:24" ht="20.100000000000001" customHeight="1" x14ac:dyDescent="0.2">
      <c r="A96" s="423">
        <v>6</v>
      </c>
      <c r="B96" s="424"/>
      <c r="C96" s="290"/>
      <c r="D96" s="195"/>
      <c r="E96" s="148">
        <f t="shared" si="108"/>
        <v>0</v>
      </c>
      <c r="F96" s="148"/>
      <c r="G96" s="425"/>
      <c r="H96" s="425">
        <f t="shared" si="104"/>
        <v>0</v>
      </c>
      <c r="I96" s="290"/>
      <c r="J96" s="195"/>
      <c r="K96" s="436">
        <f t="shared" si="109"/>
        <v>0</v>
      </c>
      <c r="L96" s="427">
        <f t="shared" si="105"/>
        <v>0</v>
      </c>
      <c r="M96" s="446"/>
      <c r="N96" s="290"/>
      <c r="O96" s="195"/>
      <c r="P96" s="148">
        <f t="shared" si="110"/>
        <v>0</v>
      </c>
      <c r="Q96" s="148"/>
      <c r="R96" s="425"/>
      <c r="S96" s="425">
        <f t="shared" si="106"/>
        <v>0</v>
      </c>
      <c r="T96" s="290"/>
      <c r="U96" s="195"/>
      <c r="V96" s="436">
        <f t="shared" si="111"/>
        <v>0</v>
      </c>
      <c r="W96" s="427">
        <f t="shared" si="107"/>
        <v>0</v>
      </c>
      <c r="X96" s="443">
        <f t="shared" si="103"/>
        <v>0</v>
      </c>
    </row>
    <row r="97" spans="1:33" ht="20.100000000000001" customHeight="1" x14ac:dyDescent="0.2">
      <c r="A97" s="1115" t="s">
        <v>726</v>
      </c>
      <c r="B97" s="1115"/>
      <c r="C97" s="422">
        <f>SUM(C91:C95)</f>
        <v>0</v>
      </c>
      <c r="D97" s="422">
        <f t="shared" ref="D97:L97" si="112">SUM(D91:D95)</f>
        <v>0</v>
      </c>
      <c r="E97" s="422">
        <f t="shared" si="112"/>
        <v>0</v>
      </c>
      <c r="F97" s="422">
        <f t="shared" si="112"/>
        <v>0</v>
      </c>
      <c r="G97" s="422">
        <f t="shared" si="112"/>
        <v>0</v>
      </c>
      <c r="H97" s="422">
        <f t="shared" si="112"/>
        <v>0</v>
      </c>
      <c r="I97" s="422">
        <f t="shared" si="112"/>
        <v>0</v>
      </c>
      <c r="J97" s="422">
        <f t="shared" si="112"/>
        <v>0</v>
      </c>
      <c r="K97" s="437">
        <f t="shared" si="112"/>
        <v>0</v>
      </c>
      <c r="L97" s="422">
        <f t="shared" si="112"/>
        <v>0</v>
      </c>
      <c r="M97" s="446"/>
      <c r="N97" s="422">
        <f>SUM(N91:N95)</f>
        <v>0</v>
      </c>
      <c r="O97" s="422">
        <f t="shared" ref="O97:W97" si="113">SUM(O91:O95)</f>
        <v>0</v>
      </c>
      <c r="P97" s="422">
        <f t="shared" si="113"/>
        <v>0</v>
      </c>
      <c r="Q97" s="422">
        <f t="shared" si="113"/>
        <v>0</v>
      </c>
      <c r="R97" s="422">
        <f t="shared" si="113"/>
        <v>0</v>
      </c>
      <c r="S97" s="422">
        <f t="shared" si="113"/>
        <v>0</v>
      </c>
      <c r="T97" s="422">
        <f t="shared" si="113"/>
        <v>0</v>
      </c>
      <c r="U97" s="422">
        <f t="shared" si="113"/>
        <v>0</v>
      </c>
      <c r="V97" s="437">
        <f t="shared" si="113"/>
        <v>0</v>
      </c>
      <c r="W97" s="422">
        <f t="shared" si="113"/>
        <v>0</v>
      </c>
      <c r="X97" s="443">
        <f t="shared" si="103"/>
        <v>0</v>
      </c>
    </row>
    <row r="98" spans="1:33" ht="34.5" customHeight="1" x14ac:dyDescent="0.2">
      <c r="A98" s="1139" t="s">
        <v>940</v>
      </c>
      <c r="B98" s="1140"/>
      <c r="C98" s="444">
        <f>C17+C25+C33+C41+C49+C57+C65+C73+C81+C97+C89</f>
        <v>0</v>
      </c>
      <c r="D98" s="444">
        <f t="shared" ref="D98:L98" si="114">D17+D25+D33+D41+D49+D57+D65+D73+D81+D97+D89</f>
        <v>0</v>
      </c>
      <c r="E98" s="444">
        <f t="shared" si="114"/>
        <v>0</v>
      </c>
      <c r="F98" s="444">
        <f t="shared" si="114"/>
        <v>0</v>
      </c>
      <c r="G98" s="444">
        <f t="shared" si="114"/>
        <v>0</v>
      </c>
      <c r="H98" s="444">
        <f t="shared" si="114"/>
        <v>0</v>
      </c>
      <c r="I98" s="444">
        <f t="shared" si="114"/>
        <v>0</v>
      </c>
      <c r="J98" s="444">
        <f t="shared" si="114"/>
        <v>0</v>
      </c>
      <c r="K98" s="444">
        <f t="shared" si="114"/>
        <v>0</v>
      </c>
      <c r="L98" s="444">
        <f t="shared" si="114"/>
        <v>0</v>
      </c>
      <c r="M98" s="447"/>
      <c r="N98" s="444">
        <f>N17+N25+N33+N41+N49+N57+N65+N73+N81+N97+N89</f>
        <v>0</v>
      </c>
      <c r="O98" s="444">
        <f t="shared" ref="O98:W98" si="115">O17+O25+O33+O41+O49+O57+O65+O73+O81+O97+O89</f>
        <v>0</v>
      </c>
      <c r="P98" s="444">
        <f t="shared" si="115"/>
        <v>0</v>
      </c>
      <c r="Q98" s="444">
        <f t="shared" si="115"/>
        <v>0</v>
      </c>
      <c r="R98" s="444">
        <f t="shared" si="115"/>
        <v>0</v>
      </c>
      <c r="S98" s="444">
        <f t="shared" si="115"/>
        <v>0</v>
      </c>
      <c r="T98" s="444">
        <f t="shared" si="115"/>
        <v>0</v>
      </c>
      <c r="U98" s="444">
        <f t="shared" si="115"/>
        <v>0</v>
      </c>
      <c r="V98" s="444">
        <f t="shared" si="115"/>
        <v>0</v>
      </c>
      <c r="W98" s="444">
        <f t="shared" si="115"/>
        <v>0</v>
      </c>
      <c r="X98" s="443">
        <f t="shared" si="103"/>
        <v>0</v>
      </c>
      <c r="Z98" s="444"/>
      <c r="AA98" s="444"/>
      <c r="AB98" s="444"/>
      <c r="AC98" s="444"/>
      <c r="AD98" s="444"/>
      <c r="AE98" s="444"/>
      <c r="AF98" s="444"/>
      <c r="AG98" s="444"/>
    </row>
    <row r="105" spans="1:33" ht="18" x14ac:dyDescent="0.25">
      <c r="T105" s="470" t="s">
        <v>946</v>
      </c>
      <c r="U105" s="471"/>
      <c r="V105" s="471"/>
      <c r="W105" s="471"/>
      <c r="X105" s="472"/>
      <c r="Y105" s="441"/>
    </row>
  </sheetData>
  <mergeCells count="40">
    <mergeCell ref="W1:X1"/>
    <mergeCell ref="C4:L4"/>
    <mergeCell ref="A6:B9"/>
    <mergeCell ref="C6:L6"/>
    <mergeCell ref="N6:W6"/>
    <mergeCell ref="X6:X9"/>
    <mergeCell ref="C7:L7"/>
    <mergeCell ref="N7:W7"/>
    <mergeCell ref="C8:E8"/>
    <mergeCell ref="A2:X2"/>
    <mergeCell ref="F8:H8"/>
    <mergeCell ref="I8:K8"/>
    <mergeCell ref="W8:W9"/>
    <mergeCell ref="Q8:S8"/>
    <mergeCell ref="T8:V8"/>
    <mergeCell ref="A42:L42"/>
    <mergeCell ref="L8:L9"/>
    <mergeCell ref="N8:P8"/>
    <mergeCell ref="A41:B41"/>
    <mergeCell ref="A49:B49"/>
    <mergeCell ref="A10:L10"/>
    <mergeCell ref="A17:B17"/>
    <mergeCell ref="A33:B33"/>
    <mergeCell ref="A34:L34"/>
    <mergeCell ref="A26:L26"/>
    <mergeCell ref="A18:L18"/>
    <mergeCell ref="A25:B25"/>
    <mergeCell ref="A50:L50"/>
    <mergeCell ref="A98:B98"/>
    <mergeCell ref="A57:B57"/>
    <mergeCell ref="A58:L58"/>
    <mergeCell ref="A65:B65"/>
    <mergeCell ref="A66:L66"/>
    <mergeCell ref="A73:B73"/>
    <mergeCell ref="A74:L74"/>
    <mergeCell ref="A81:B81"/>
    <mergeCell ref="A82:L82"/>
    <mergeCell ref="A89:B89"/>
    <mergeCell ref="A90:L90"/>
    <mergeCell ref="A97:B97"/>
  </mergeCells>
  <printOptions horizontalCentered="1"/>
  <pageMargins left="0.25" right="0.25" top="0.25" bottom="0.25" header="0.25" footer="0.25"/>
  <pageSetup paperSize="9" scale="66" fitToWidth="0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7"/>
  <sheetViews>
    <sheetView view="pageBreakPreview" zoomScaleNormal="100" zoomScaleSheetLayoutView="100" workbookViewId="0">
      <selection activeCell="S9" sqref="S9"/>
    </sheetView>
  </sheetViews>
  <sheetFormatPr defaultColWidth="9.140625" defaultRowHeight="14.25" x14ac:dyDescent="0.2"/>
  <cols>
    <col min="1" max="1" width="3.7109375" style="125" customWidth="1"/>
    <col min="2" max="2" width="19.7109375" style="125" customWidth="1"/>
    <col min="3" max="3" width="9.7109375" style="125" customWidth="1"/>
    <col min="4" max="4" width="8.28515625" style="125" customWidth="1"/>
    <col min="5" max="5" width="9.5703125" style="125" customWidth="1"/>
    <col min="6" max="6" width="8.7109375" style="125" customWidth="1"/>
    <col min="7" max="7" width="9.5703125" style="125" customWidth="1"/>
    <col min="8" max="8" width="8.7109375" style="125" customWidth="1"/>
    <col min="9" max="9" width="9.5703125" style="125" customWidth="1"/>
    <col min="10" max="10" width="8.7109375" style="125" customWidth="1"/>
    <col min="11" max="11" width="9.140625" style="127"/>
    <col min="12" max="12" width="12" style="127" customWidth="1"/>
    <col min="13" max="13" width="9.85546875" style="127" customWidth="1"/>
    <col min="14" max="14" width="10.140625" style="127" bestFit="1" customWidth="1"/>
    <col min="15" max="24" width="9.140625" style="127"/>
    <col min="25" max="16384" width="9.140625" style="125"/>
  </cols>
  <sheetData>
    <row r="1" spans="1:30" ht="18.75" customHeight="1" x14ac:dyDescent="0.2">
      <c r="A1" s="126"/>
      <c r="B1" s="126"/>
      <c r="C1" s="126"/>
      <c r="D1" s="126"/>
      <c r="E1" s="126"/>
      <c r="F1" s="126"/>
      <c r="G1" s="126"/>
      <c r="H1" s="126"/>
      <c r="I1" s="1191" t="s">
        <v>749</v>
      </c>
      <c r="J1" s="1192"/>
    </row>
    <row r="2" spans="1:30" ht="38.25" customHeight="1" x14ac:dyDescent="0.3">
      <c r="A2" s="1194" t="s">
        <v>771</v>
      </c>
      <c r="B2" s="1194"/>
      <c r="C2" s="1194"/>
      <c r="D2" s="1194"/>
      <c r="E2" s="1194"/>
      <c r="F2" s="1194"/>
      <c r="G2" s="1194"/>
      <c r="H2" s="1194"/>
      <c r="I2" s="1194"/>
      <c r="J2" s="1194"/>
      <c r="L2" s="125"/>
      <c r="M2" s="125"/>
      <c r="N2" s="125"/>
      <c r="O2" s="125"/>
    </row>
    <row r="3" spans="1:30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L3" s="125"/>
      <c r="M3" s="125"/>
      <c r="N3" s="125"/>
      <c r="O3" s="125"/>
    </row>
    <row r="4" spans="1:30" ht="17.25" customHeight="1" x14ac:dyDescent="0.25">
      <c r="A4" s="1177" t="s">
        <v>725</v>
      </c>
      <c r="B4" s="1177"/>
      <c r="C4" s="1177"/>
      <c r="D4" s="241"/>
      <c r="E4" s="241"/>
      <c r="F4" s="241"/>
      <c r="G4" s="240"/>
      <c r="H4" s="240"/>
      <c r="I4" s="240"/>
      <c r="J4" s="240"/>
      <c r="K4" s="261"/>
      <c r="L4" s="125"/>
      <c r="M4" s="125"/>
      <c r="N4" s="125"/>
      <c r="O4" s="125"/>
      <c r="P4" s="261"/>
      <c r="Q4" s="261"/>
    </row>
    <row r="5" spans="1:30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L5" s="125"/>
      <c r="M5" s="125"/>
      <c r="N5" s="125"/>
      <c r="O5" s="125"/>
    </row>
    <row r="6" spans="1:30" ht="28.5" customHeight="1" x14ac:dyDescent="0.2">
      <c r="A6" s="1185" t="s">
        <v>774</v>
      </c>
      <c r="B6" s="1186"/>
      <c r="C6" s="1057" t="s">
        <v>778</v>
      </c>
      <c r="D6" s="1202" t="s">
        <v>791</v>
      </c>
      <c r="E6" s="1200" t="s">
        <v>1306</v>
      </c>
      <c r="F6" s="1201"/>
      <c r="G6" s="1200" t="s">
        <v>1300</v>
      </c>
      <c r="H6" s="1201"/>
      <c r="I6" s="1200" t="s">
        <v>1283</v>
      </c>
      <c r="J6" s="1201"/>
      <c r="L6" s="125"/>
      <c r="M6" s="125"/>
      <c r="N6" s="125"/>
      <c r="O6" s="125"/>
    </row>
    <row r="7" spans="1:30" ht="15" customHeight="1" x14ac:dyDescent="0.2">
      <c r="A7" s="1187"/>
      <c r="B7" s="1188"/>
      <c r="C7" s="1057"/>
      <c r="D7" s="1202"/>
      <c r="E7" s="1185" t="s">
        <v>1220</v>
      </c>
      <c r="F7" s="1178" t="s">
        <v>1221</v>
      </c>
      <c r="G7" s="1185" t="s">
        <v>1220</v>
      </c>
      <c r="H7" s="1178" t="s">
        <v>1221</v>
      </c>
      <c r="I7" s="1185" t="s">
        <v>1220</v>
      </c>
      <c r="J7" s="1178" t="s">
        <v>1221</v>
      </c>
      <c r="L7" s="125"/>
      <c r="M7" s="125"/>
      <c r="N7" s="125"/>
      <c r="O7" s="125"/>
    </row>
    <row r="8" spans="1:30" ht="14.25" customHeight="1" x14ac:dyDescent="0.2">
      <c r="A8" s="1187"/>
      <c r="B8" s="1188"/>
      <c r="C8" s="1183" t="s">
        <v>790</v>
      </c>
      <c r="D8" s="1183" t="s">
        <v>790</v>
      </c>
      <c r="E8" s="1187"/>
      <c r="F8" s="1179"/>
      <c r="G8" s="1187"/>
      <c r="H8" s="1179"/>
      <c r="I8" s="1187"/>
      <c r="J8" s="1179"/>
      <c r="M8" s="264"/>
      <c r="O8" s="263" t="s">
        <v>776</v>
      </c>
    </row>
    <row r="9" spans="1:30" ht="14.25" customHeight="1" x14ac:dyDescent="0.2">
      <c r="A9" s="1189"/>
      <c r="B9" s="1190"/>
      <c r="C9" s="1184"/>
      <c r="D9" s="1184"/>
      <c r="E9" s="1187"/>
      <c r="F9" s="1180"/>
      <c r="G9" s="1187"/>
      <c r="H9" s="1180"/>
      <c r="I9" s="1187"/>
      <c r="J9" s="1180"/>
      <c r="L9" s="264" t="s">
        <v>779</v>
      </c>
      <c r="M9" s="264"/>
      <c r="O9" s="263" t="s">
        <v>777</v>
      </c>
    </row>
    <row r="10" spans="1:30" ht="20.100000000000001" customHeight="1" x14ac:dyDescent="0.2">
      <c r="A10" s="1085" t="s">
        <v>794</v>
      </c>
      <c r="B10" s="1086"/>
      <c r="C10" s="1086"/>
      <c r="D10" s="1086"/>
      <c r="E10" s="1086"/>
      <c r="F10" s="1086"/>
      <c r="G10" s="1086"/>
      <c r="H10" s="1086"/>
      <c r="I10" s="1086"/>
      <c r="J10" s="1087"/>
      <c r="L10" s="264" t="s">
        <v>785</v>
      </c>
      <c r="M10" s="265"/>
      <c r="N10" s="265"/>
      <c r="O10" s="262" t="s">
        <v>787</v>
      </c>
    </row>
    <row r="11" spans="1:30" ht="18" customHeight="1" x14ac:dyDescent="0.2">
      <c r="A11" s="531">
        <v>1</v>
      </c>
      <c r="B11" s="304"/>
      <c r="C11" s="305"/>
      <c r="D11" s="306"/>
      <c r="E11" s="307"/>
      <c r="F11" s="308"/>
      <c r="G11" s="309"/>
      <c r="H11" s="308"/>
      <c r="I11" s="307"/>
      <c r="J11" s="308"/>
      <c r="L11" s="265" t="s">
        <v>783</v>
      </c>
      <c r="M11" s="265"/>
      <c r="N11" s="265"/>
      <c r="O11" s="262" t="s">
        <v>786</v>
      </c>
    </row>
    <row r="12" spans="1:30" ht="18" customHeight="1" x14ac:dyDescent="0.2">
      <c r="A12" s="532">
        <v>2</v>
      </c>
      <c r="B12" s="310"/>
      <c r="C12" s="311"/>
      <c r="D12" s="312"/>
      <c r="E12" s="313"/>
      <c r="F12" s="314"/>
      <c r="G12" s="313"/>
      <c r="H12" s="314"/>
      <c r="I12" s="313"/>
      <c r="J12" s="314"/>
      <c r="L12" s="265" t="s">
        <v>792</v>
      </c>
      <c r="O12" s="262" t="s">
        <v>718</v>
      </c>
    </row>
    <row r="13" spans="1:30" ht="18" customHeight="1" x14ac:dyDescent="0.2">
      <c r="A13" s="532">
        <v>3</v>
      </c>
      <c r="B13" s="310"/>
      <c r="C13" s="311"/>
      <c r="D13" s="312"/>
      <c r="E13" s="313"/>
      <c r="F13" s="314"/>
      <c r="G13" s="313"/>
      <c r="H13" s="314"/>
      <c r="I13" s="313"/>
      <c r="J13" s="314"/>
      <c r="L13" s="127" t="s">
        <v>793</v>
      </c>
      <c r="O13" s="262" t="s">
        <v>719</v>
      </c>
      <c r="Y13" s="127"/>
      <c r="Z13" s="127"/>
      <c r="AA13" s="127"/>
      <c r="AB13" s="127"/>
      <c r="AC13" s="127"/>
      <c r="AD13" s="127"/>
    </row>
    <row r="14" spans="1:30" ht="18" customHeight="1" x14ac:dyDescent="0.2">
      <c r="A14" s="532">
        <v>4</v>
      </c>
      <c r="B14" s="310"/>
      <c r="C14" s="311"/>
      <c r="D14" s="312"/>
      <c r="E14" s="313"/>
      <c r="F14" s="314"/>
      <c r="G14" s="313"/>
      <c r="H14" s="314"/>
      <c r="I14" s="313"/>
      <c r="J14" s="314"/>
      <c r="O14" s="262" t="s">
        <v>784</v>
      </c>
      <c r="Y14" s="127"/>
      <c r="Z14" s="127"/>
      <c r="AA14" s="127"/>
      <c r="AB14" s="127"/>
      <c r="AC14" s="127"/>
      <c r="AD14" s="127"/>
    </row>
    <row r="15" spans="1:30" ht="18" customHeight="1" x14ac:dyDescent="0.2">
      <c r="A15" s="532">
        <v>5</v>
      </c>
      <c r="B15" s="310"/>
      <c r="C15" s="311"/>
      <c r="D15" s="312"/>
      <c r="E15" s="313"/>
      <c r="F15" s="314"/>
      <c r="G15" s="313"/>
      <c r="H15" s="314"/>
      <c r="I15" s="313"/>
      <c r="J15" s="314"/>
      <c r="Y15" s="127"/>
      <c r="Z15" s="127"/>
      <c r="AA15" s="127"/>
      <c r="AB15" s="127"/>
      <c r="AC15" s="127"/>
      <c r="AD15" s="127"/>
    </row>
    <row r="16" spans="1:30" ht="20.100000000000001" customHeight="1" x14ac:dyDescent="0.2">
      <c r="A16" s="1193" t="s">
        <v>726</v>
      </c>
      <c r="B16" s="1193"/>
      <c r="C16" s="1181"/>
      <c r="D16" s="1182"/>
      <c r="E16" s="315">
        <f t="shared" ref="E16:J16" si="0">SUM(E11:E15)</f>
        <v>0</v>
      </c>
      <c r="F16" s="316">
        <f t="shared" si="0"/>
        <v>0</v>
      </c>
      <c r="G16" s="316">
        <f t="shared" si="0"/>
        <v>0</v>
      </c>
      <c r="H16" s="316">
        <f t="shared" si="0"/>
        <v>0</v>
      </c>
      <c r="I16" s="316">
        <f t="shared" si="0"/>
        <v>0</v>
      </c>
      <c r="J16" s="316">
        <f t="shared" si="0"/>
        <v>0</v>
      </c>
      <c r="Y16" s="127"/>
    </row>
    <row r="17" spans="1:29" ht="20.100000000000001" customHeight="1" x14ac:dyDescent="0.2">
      <c r="A17" s="1195" t="s">
        <v>772</v>
      </c>
      <c r="B17" s="1196"/>
      <c r="C17" s="1196"/>
      <c r="D17" s="1196"/>
      <c r="E17" s="1196"/>
      <c r="F17" s="1196"/>
      <c r="G17" s="1196"/>
      <c r="H17" s="1196"/>
      <c r="I17" s="1196"/>
      <c r="J17" s="1197"/>
      <c r="Y17" s="127"/>
    </row>
    <row r="18" spans="1:29" ht="18" customHeight="1" x14ac:dyDescent="0.2">
      <c r="A18" s="531">
        <v>1</v>
      </c>
      <c r="B18" s="304"/>
      <c r="C18" s="311"/>
      <c r="D18" s="317"/>
      <c r="E18" s="318"/>
      <c r="F18" s="308"/>
      <c r="G18" s="318"/>
      <c r="H18" s="308"/>
      <c r="I18" s="318"/>
      <c r="J18" s="308"/>
      <c r="Y18" s="127"/>
    </row>
    <row r="19" spans="1:29" ht="18" customHeight="1" x14ac:dyDescent="0.2">
      <c r="A19" s="532">
        <v>2</v>
      </c>
      <c r="B19" s="310"/>
      <c r="C19" s="311"/>
      <c r="D19" s="319"/>
      <c r="E19" s="320"/>
      <c r="F19" s="314"/>
      <c r="G19" s="320"/>
      <c r="H19" s="314"/>
      <c r="I19" s="320"/>
      <c r="J19" s="314"/>
      <c r="Y19" s="127"/>
    </row>
    <row r="20" spans="1:29" ht="18" customHeight="1" x14ac:dyDescent="0.2">
      <c r="A20" s="532">
        <v>3</v>
      </c>
      <c r="B20" s="310"/>
      <c r="C20" s="311"/>
      <c r="D20" s="319"/>
      <c r="E20" s="320"/>
      <c r="F20" s="314"/>
      <c r="G20" s="320"/>
      <c r="H20" s="314"/>
      <c r="I20" s="320"/>
      <c r="J20" s="314"/>
      <c r="Y20" s="127"/>
    </row>
    <row r="21" spans="1:29" ht="18" customHeight="1" x14ac:dyDescent="0.2">
      <c r="A21" s="532">
        <v>4</v>
      </c>
      <c r="B21" s="310"/>
      <c r="C21" s="311"/>
      <c r="D21" s="319"/>
      <c r="E21" s="320"/>
      <c r="F21" s="314"/>
      <c r="G21" s="320"/>
      <c r="H21" s="314"/>
      <c r="I21" s="320"/>
      <c r="J21" s="314"/>
      <c r="Y21" s="127"/>
    </row>
    <row r="22" spans="1:29" ht="18" customHeight="1" x14ac:dyDescent="0.2">
      <c r="A22" s="532">
        <v>5</v>
      </c>
      <c r="B22" s="310"/>
      <c r="C22" s="311"/>
      <c r="D22" s="319"/>
      <c r="E22" s="320"/>
      <c r="F22" s="314"/>
      <c r="G22" s="320"/>
      <c r="H22" s="314"/>
      <c r="I22" s="320"/>
      <c r="J22" s="314"/>
      <c r="Y22" s="127"/>
    </row>
    <row r="23" spans="1:29" ht="20.100000000000001" customHeight="1" x14ac:dyDescent="0.2">
      <c r="A23" s="1193" t="s">
        <v>726</v>
      </c>
      <c r="B23" s="1193"/>
      <c r="C23" s="1181"/>
      <c r="D23" s="1182"/>
      <c r="E23" s="315">
        <f t="shared" ref="E23:J23" si="1">SUM(E18:E22)</f>
        <v>0</v>
      </c>
      <c r="F23" s="321">
        <f t="shared" si="1"/>
        <v>0</v>
      </c>
      <c r="G23" s="315">
        <f t="shared" si="1"/>
        <v>0</v>
      </c>
      <c r="H23" s="321">
        <f t="shared" si="1"/>
        <v>0</v>
      </c>
      <c r="I23" s="315">
        <f t="shared" si="1"/>
        <v>0</v>
      </c>
      <c r="J23" s="321">
        <f t="shared" si="1"/>
        <v>0</v>
      </c>
    </row>
    <row r="24" spans="1:29" ht="20.25" customHeight="1" x14ac:dyDescent="0.2">
      <c r="A24" s="1195" t="s">
        <v>780</v>
      </c>
      <c r="B24" s="1196"/>
      <c r="C24" s="1196"/>
      <c r="D24" s="1196"/>
      <c r="E24" s="1196"/>
      <c r="F24" s="1196"/>
      <c r="G24" s="1196"/>
      <c r="H24" s="1196"/>
      <c r="I24" s="1196"/>
      <c r="J24" s="1197"/>
    </row>
    <row r="25" spans="1:29" ht="18" customHeight="1" x14ac:dyDescent="0.2">
      <c r="A25" s="531">
        <v>1</v>
      </c>
      <c r="B25" s="322"/>
      <c r="C25" s="333"/>
      <c r="D25" s="323"/>
      <c r="E25" s="334"/>
      <c r="F25" s="324"/>
      <c r="G25" s="334"/>
      <c r="H25" s="324"/>
      <c r="I25" s="334"/>
      <c r="J25" s="324"/>
      <c r="AA25" s="202" t="s">
        <v>724</v>
      </c>
      <c r="AB25" s="202" t="s">
        <v>718</v>
      </c>
      <c r="AC25" s="202"/>
    </row>
    <row r="26" spans="1:29" ht="18" customHeight="1" x14ac:dyDescent="0.2">
      <c r="A26" s="532">
        <v>2</v>
      </c>
      <c r="B26" s="325"/>
      <c r="C26" s="326"/>
      <c r="D26" s="327"/>
      <c r="E26" s="328"/>
      <c r="F26" s="329"/>
      <c r="G26" s="328"/>
      <c r="H26" s="330"/>
      <c r="I26" s="328"/>
      <c r="J26" s="330"/>
      <c r="AA26" s="202"/>
      <c r="AB26" s="202" t="s">
        <v>720</v>
      </c>
      <c r="AC26" s="202"/>
    </row>
    <row r="27" spans="1:29" ht="18" customHeight="1" x14ac:dyDescent="0.2">
      <c r="A27" s="532">
        <v>3</v>
      </c>
      <c r="B27" s="325"/>
      <c r="C27" s="326"/>
      <c r="D27" s="327"/>
      <c r="E27" s="328"/>
      <c r="F27" s="329"/>
      <c r="G27" s="328"/>
      <c r="H27" s="330"/>
      <c r="I27" s="328"/>
      <c r="J27" s="330"/>
      <c r="AA27" s="202"/>
      <c r="AB27" s="202" t="s">
        <v>721</v>
      </c>
      <c r="AC27" s="202"/>
    </row>
    <row r="28" spans="1:29" ht="18" customHeight="1" x14ac:dyDescent="0.2">
      <c r="A28" s="532">
        <v>4</v>
      </c>
      <c r="B28" s="325"/>
      <c r="C28" s="326"/>
      <c r="D28" s="327"/>
      <c r="E28" s="328"/>
      <c r="F28" s="329"/>
      <c r="G28" s="328"/>
      <c r="H28" s="330"/>
      <c r="I28" s="328"/>
      <c r="J28" s="330"/>
      <c r="AA28" s="202"/>
      <c r="AB28" s="202" t="s">
        <v>719</v>
      </c>
      <c r="AC28" s="202"/>
    </row>
    <row r="29" spans="1:29" ht="18" customHeight="1" x14ac:dyDescent="0.2">
      <c r="A29" s="532">
        <v>5</v>
      </c>
      <c r="B29" s="325"/>
      <c r="C29" s="326"/>
      <c r="D29" s="327"/>
      <c r="E29" s="328"/>
      <c r="F29" s="329"/>
      <c r="G29" s="328"/>
      <c r="H29" s="330"/>
      <c r="I29" s="328"/>
      <c r="J29" s="330"/>
      <c r="AA29" s="202"/>
      <c r="AB29" s="202"/>
      <c r="AC29" s="202"/>
    </row>
    <row r="30" spans="1:29" ht="21.95" customHeight="1" x14ac:dyDescent="0.2">
      <c r="A30" s="1193" t="s">
        <v>726</v>
      </c>
      <c r="B30" s="1193"/>
      <c r="C30" s="1181"/>
      <c r="D30" s="1182"/>
      <c r="E30" s="331">
        <f t="shared" ref="E30:J30" si="2">SUM(E25:E29)</f>
        <v>0</v>
      </c>
      <c r="F30" s="332">
        <f t="shared" si="2"/>
        <v>0</v>
      </c>
      <c r="G30" s="331">
        <f t="shared" si="2"/>
        <v>0</v>
      </c>
      <c r="H30" s="332">
        <f t="shared" si="2"/>
        <v>0</v>
      </c>
      <c r="I30" s="331">
        <f t="shared" si="2"/>
        <v>0</v>
      </c>
      <c r="J30" s="332">
        <f t="shared" si="2"/>
        <v>0</v>
      </c>
    </row>
    <row r="31" spans="1:29" ht="20.100000000000001" customHeight="1" x14ac:dyDescent="0.2">
      <c r="A31" s="1198" t="s">
        <v>781</v>
      </c>
      <c r="B31" s="1199"/>
      <c r="C31" s="1199"/>
      <c r="D31" s="1199"/>
      <c r="E31" s="1199"/>
      <c r="F31" s="1199"/>
      <c r="G31" s="1199"/>
      <c r="H31" s="1199"/>
      <c r="I31" s="1199"/>
      <c r="J31" s="1199"/>
    </row>
    <row r="32" spans="1:29" ht="18" customHeight="1" x14ac:dyDescent="0.2">
      <c r="A32" s="531">
        <v>1</v>
      </c>
      <c r="B32" s="322"/>
      <c r="C32" s="333"/>
      <c r="D32" s="323"/>
      <c r="E32" s="334"/>
      <c r="F32" s="324"/>
      <c r="G32" s="334"/>
      <c r="H32" s="324"/>
      <c r="I32" s="334"/>
      <c r="J32" s="324"/>
      <c r="AA32" s="202" t="s">
        <v>724</v>
      </c>
      <c r="AB32" s="202" t="s">
        <v>718</v>
      </c>
      <c r="AC32" s="202"/>
    </row>
    <row r="33" spans="1:29" ht="18" customHeight="1" x14ac:dyDescent="0.2">
      <c r="A33" s="532">
        <v>2</v>
      </c>
      <c r="B33" s="325"/>
      <c r="C33" s="311"/>
      <c r="D33" s="327"/>
      <c r="E33" s="335"/>
      <c r="F33" s="330"/>
      <c r="G33" s="335"/>
      <c r="H33" s="330"/>
      <c r="I33" s="335"/>
      <c r="J33" s="330"/>
      <c r="AA33" s="202"/>
      <c r="AB33" s="202" t="s">
        <v>720</v>
      </c>
      <c r="AC33" s="202"/>
    </row>
    <row r="34" spans="1:29" ht="18" customHeight="1" x14ac:dyDescent="0.2">
      <c r="A34" s="532">
        <v>3</v>
      </c>
      <c r="B34" s="325"/>
      <c r="C34" s="311"/>
      <c r="D34" s="327"/>
      <c r="E34" s="328"/>
      <c r="F34" s="330"/>
      <c r="G34" s="328"/>
      <c r="H34" s="330"/>
      <c r="I34" s="328"/>
      <c r="J34" s="330"/>
      <c r="AA34" s="202"/>
      <c r="AB34" s="202" t="s">
        <v>721</v>
      </c>
      <c r="AC34" s="202"/>
    </row>
    <row r="35" spans="1:29" ht="18" customHeight="1" x14ac:dyDescent="0.2">
      <c r="A35" s="532">
        <v>4</v>
      </c>
      <c r="B35" s="325"/>
      <c r="C35" s="311"/>
      <c r="D35" s="327"/>
      <c r="E35" s="335"/>
      <c r="F35" s="330"/>
      <c r="G35" s="335"/>
      <c r="H35" s="330"/>
      <c r="I35" s="335"/>
      <c r="J35" s="330"/>
      <c r="AA35" s="202"/>
      <c r="AB35" s="202" t="s">
        <v>719</v>
      </c>
      <c r="AC35" s="202"/>
    </row>
    <row r="36" spans="1:29" ht="18" customHeight="1" x14ac:dyDescent="0.2">
      <c r="A36" s="532">
        <v>5</v>
      </c>
      <c r="B36" s="325"/>
      <c r="C36" s="311"/>
      <c r="D36" s="327"/>
      <c r="E36" s="335"/>
      <c r="F36" s="330"/>
      <c r="G36" s="335"/>
      <c r="H36" s="330"/>
      <c r="I36" s="335"/>
      <c r="J36" s="330"/>
      <c r="AA36" s="202"/>
      <c r="AB36" s="202"/>
      <c r="AC36" s="202"/>
    </row>
    <row r="37" spans="1:29" ht="20.100000000000001" customHeight="1" x14ac:dyDescent="0.2">
      <c r="A37" s="1193" t="s">
        <v>726</v>
      </c>
      <c r="B37" s="1193"/>
      <c r="C37" s="1181"/>
      <c r="D37" s="1182"/>
      <c r="E37" s="331">
        <f>SUM(E32:E36)</f>
        <v>0</v>
      </c>
      <c r="F37" s="336">
        <f>SUM(F32:F36)</f>
        <v>0</v>
      </c>
      <c r="G37" s="337"/>
      <c r="H37" s="337"/>
      <c r="I37" s="337"/>
      <c r="J37" s="337"/>
    </row>
    <row r="38" spans="1:29" ht="20.100000000000001" customHeight="1" x14ac:dyDescent="0.2">
      <c r="A38" s="1206" t="s">
        <v>782</v>
      </c>
      <c r="B38" s="1207"/>
      <c r="C38" s="1207"/>
      <c r="D38" s="1207"/>
      <c r="E38" s="1207"/>
      <c r="F38" s="1207"/>
      <c r="G38" s="1207"/>
      <c r="H38" s="1207"/>
      <c r="I38" s="1207"/>
      <c r="J38" s="1207"/>
    </row>
    <row r="39" spans="1:29" ht="18" customHeight="1" x14ac:dyDescent="0.2">
      <c r="A39" s="531">
        <v>1</v>
      </c>
      <c r="B39" s="304"/>
      <c r="C39" s="333"/>
      <c r="D39" s="323"/>
      <c r="E39" s="338"/>
      <c r="F39" s="339"/>
      <c r="G39" s="338"/>
      <c r="H39" s="339"/>
      <c r="I39" s="338"/>
      <c r="J39" s="339"/>
      <c r="AA39" s="202" t="s">
        <v>724</v>
      </c>
      <c r="AB39" s="202" t="s">
        <v>718</v>
      </c>
      <c r="AC39" s="202"/>
    </row>
    <row r="40" spans="1:29" ht="18" customHeight="1" x14ac:dyDescent="0.2">
      <c r="A40" s="532">
        <v>2</v>
      </c>
      <c r="B40" s="310"/>
      <c r="C40" s="311"/>
      <c r="D40" s="327"/>
      <c r="E40" s="338"/>
      <c r="F40" s="340"/>
      <c r="G40" s="338"/>
      <c r="H40" s="340"/>
      <c r="I40" s="338"/>
      <c r="J40" s="340"/>
      <c r="AA40" s="202"/>
      <c r="AB40" s="202" t="s">
        <v>720</v>
      </c>
      <c r="AC40" s="202"/>
    </row>
    <row r="41" spans="1:29" ht="18" customHeight="1" x14ac:dyDescent="0.2">
      <c r="A41" s="532">
        <v>3</v>
      </c>
      <c r="B41" s="310"/>
      <c r="C41" s="311"/>
      <c r="D41" s="327"/>
      <c r="E41" s="338"/>
      <c r="F41" s="341"/>
      <c r="G41" s="338"/>
      <c r="H41" s="341"/>
      <c r="I41" s="338"/>
      <c r="J41" s="341"/>
      <c r="AA41" s="202"/>
      <c r="AB41" s="202" t="s">
        <v>721</v>
      </c>
      <c r="AC41" s="202"/>
    </row>
    <row r="42" spans="1:29" ht="18" customHeight="1" x14ac:dyDescent="0.2">
      <c r="A42" s="532">
        <v>4</v>
      </c>
      <c r="B42" s="310"/>
      <c r="C42" s="311"/>
      <c r="D42" s="327"/>
      <c r="E42" s="338"/>
      <c r="F42" s="341"/>
      <c r="G42" s="338"/>
      <c r="H42" s="341"/>
      <c r="I42" s="338"/>
      <c r="J42" s="341"/>
      <c r="AA42" s="202"/>
      <c r="AB42" s="202"/>
      <c r="AC42" s="202"/>
    </row>
    <row r="43" spans="1:29" ht="18" customHeight="1" x14ac:dyDescent="0.2">
      <c r="A43" s="532">
        <v>5</v>
      </c>
      <c r="B43" s="310"/>
      <c r="C43" s="311"/>
      <c r="D43" s="327"/>
      <c r="E43" s="338"/>
      <c r="F43" s="341"/>
      <c r="G43" s="338"/>
      <c r="H43" s="341"/>
      <c r="I43" s="338"/>
      <c r="J43" s="341"/>
      <c r="AA43" s="202"/>
      <c r="AB43" s="202"/>
      <c r="AC43" s="202"/>
    </row>
    <row r="44" spans="1:29" ht="20.100000000000001" customHeight="1" x14ac:dyDescent="0.2">
      <c r="A44" s="1193" t="s">
        <v>726</v>
      </c>
      <c r="B44" s="1193"/>
      <c r="C44" s="1181"/>
      <c r="D44" s="1182"/>
      <c r="E44" s="331">
        <f t="shared" ref="E44:J45" si="3">SUM(E39:E43)</f>
        <v>0</v>
      </c>
      <c r="F44" s="342">
        <f t="shared" si="3"/>
        <v>0</v>
      </c>
      <c r="G44" s="331">
        <f t="shared" si="3"/>
        <v>0</v>
      </c>
      <c r="H44" s="336">
        <f t="shared" si="3"/>
        <v>0</v>
      </c>
      <c r="I44" s="331">
        <f t="shared" si="3"/>
        <v>0</v>
      </c>
      <c r="J44" s="336">
        <f t="shared" si="3"/>
        <v>0</v>
      </c>
    </row>
    <row r="45" spans="1:29" s="268" customFormat="1" ht="21.95" customHeight="1" x14ac:dyDescent="0.2">
      <c r="A45" s="1203" t="s">
        <v>128</v>
      </c>
      <c r="B45" s="1203"/>
      <c r="C45" s="1204"/>
      <c r="D45" s="1205"/>
      <c r="E45" s="343">
        <f t="shared" si="3"/>
        <v>0</v>
      </c>
      <c r="F45" s="344">
        <f t="shared" si="3"/>
        <v>0</v>
      </c>
      <c r="G45" s="343">
        <f t="shared" si="3"/>
        <v>0</v>
      </c>
      <c r="H45" s="345">
        <f t="shared" si="3"/>
        <v>0</v>
      </c>
      <c r="I45" s="343">
        <f t="shared" si="3"/>
        <v>0</v>
      </c>
      <c r="J45" s="345">
        <f t="shared" si="3"/>
        <v>0</v>
      </c>
      <c r="K45" s="267"/>
      <c r="L45" s="12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</row>
    <row r="46" spans="1:29" x14ac:dyDescent="0.2">
      <c r="A46" s="202"/>
      <c r="B46" s="202"/>
      <c r="C46" s="202"/>
      <c r="D46" s="202"/>
      <c r="E46" s="202"/>
      <c r="F46" s="202"/>
      <c r="G46" s="202"/>
      <c r="L46" s="267"/>
    </row>
    <row r="47" spans="1:29" x14ac:dyDescent="0.2">
      <c r="D47" s="202"/>
      <c r="E47" s="202"/>
      <c r="F47" s="202"/>
      <c r="G47" s="202"/>
    </row>
    <row r="48" spans="1:29" x14ac:dyDescent="0.2">
      <c r="D48" s="202"/>
      <c r="E48" s="202"/>
      <c r="F48" s="202"/>
      <c r="G48" s="202"/>
    </row>
    <row r="49" spans="1:10" x14ac:dyDescent="0.2">
      <c r="B49" s="266" t="s">
        <v>789</v>
      </c>
      <c r="D49" s="202"/>
      <c r="E49" s="202"/>
      <c r="F49" s="202"/>
      <c r="G49" s="202"/>
      <c r="H49" s="266" t="s">
        <v>788</v>
      </c>
      <c r="I49" s="266"/>
      <c r="J49" s="266"/>
    </row>
    <row r="50" spans="1:10" x14ac:dyDescent="0.2">
      <c r="D50" s="202"/>
      <c r="E50" s="202"/>
      <c r="F50" s="202"/>
      <c r="G50" s="202"/>
    </row>
    <row r="51" spans="1:10" x14ac:dyDescent="0.2">
      <c r="D51" s="202"/>
      <c r="E51" s="202"/>
      <c r="F51" s="202"/>
      <c r="G51" s="202"/>
    </row>
    <row r="52" spans="1:10" x14ac:dyDescent="0.2">
      <c r="D52" s="202"/>
      <c r="E52" s="202"/>
      <c r="F52" s="202"/>
      <c r="G52" s="202"/>
    </row>
    <row r="53" spans="1:10" x14ac:dyDescent="0.2">
      <c r="D53" s="202"/>
      <c r="E53" s="202"/>
      <c r="F53" s="202"/>
      <c r="G53" s="202"/>
    </row>
    <row r="54" spans="1:10" x14ac:dyDescent="0.2">
      <c r="D54" s="202"/>
      <c r="E54" s="202"/>
      <c r="F54" s="202"/>
      <c r="G54" s="202"/>
    </row>
    <row r="55" spans="1:10" x14ac:dyDescent="0.2">
      <c r="A55" s="202"/>
      <c r="B55" s="202"/>
      <c r="C55" s="202"/>
      <c r="D55" s="202"/>
      <c r="E55" s="202"/>
      <c r="F55" s="202"/>
      <c r="G55" s="202"/>
    </row>
    <row r="80" spans="1:3" x14ac:dyDescent="0.2">
      <c r="A80" s="202"/>
      <c r="B80" s="202" t="s">
        <v>722</v>
      </c>
      <c r="C80" s="202"/>
    </row>
    <row r="81" spans="1:3" x14ac:dyDescent="0.2">
      <c r="A81" s="202"/>
      <c r="B81" s="202" t="s">
        <v>723</v>
      </c>
      <c r="C81" s="202"/>
    </row>
    <row r="82" spans="1:3" x14ac:dyDescent="0.2">
      <c r="A82" s="202"/>
      <c r="B82" s="202" t="s">
        <v>724</v>
      </c>
      <c r="C82" s="202"/>
    </row>
    <row r="83" spans="1:3" x14ac:dyDescent="0.2">
      <c r="A83" s="202"/>
      <c r="B83" s="202"/>
      <c r="C83" s="202"/>
    </row>
    <row r="84" spans="1:3" x14ac:dyDescent="0.2">
      <c r="A84" s="202"/>
      <c r="B84" s="202"/>
      <c r="C84" s="202"/>
    </row>
    <row r="85" spans="1:3" x14ac:dyDescent="0.2">
      <c r="A85" s="202"/>
      <c r="B85" s="202"/>
      <c r="C85" s="202"/>
    </row>
    <row r="86" spans="1:3" x14ac:dyDescent="0.2">
      <c r="A86" s="202"/>
      <c r="B86" s="202"/>
      <c r="C86" s="202"/>
    </row>
    <row r="87" spans="1:3" x14ac:dyDescent="0.2">
      <c r="A87" s="202"/>
      <c r="B87" s="202"/>
      <c r="C87" s="202"/>
    </row>
  </sheetData>
  <mergeCells count="34">
    <mergeCell ref="A45:B45"/>
    <mergeCell ref="C45:D45"/>
    <mergeCell ref="A38:J38"/>
    <mergeCell ref="A44:B44"/>
    <mergeCell ref="C23:D23"/>
    <mergeCell ref="C30:D30"/>
    <mergeCell ref="C37:D37"/>
    <mergeCell ref="C44:D44"/>
    <mergeCell ref="A24:J24"/>
    <mergeCell ref="A30:B30"/>
    <mergeCell ref="A23:B23"/>
    <mergeCell ref="I1:J1"/>
    <mergeCell ref="A37:B37"/>
    <mergeCell ref="A2:J2"/>
    <mergeCell ref="A17:J17"/>
    <mergeCell ref="A10:J10"/>
    <mergeCell ref="A31:J31"/>
    <mergeCell ref="G7:G9"/>
    <mergeCell ref="H7:H9"/>
    <mergeCell ref="I6:J6"/>
    <mergeCell ref="I7:I9"/>
    <mergeCell ref="J7:J9"/>
    <mergeCell ref="G6:H6"/>
    <mergeCell ref="E6:F6"/>
    <mergeCell ref="D6:D7"/>
    <mergeCell ref="D8:D9"/>
    <mergeCell ref="A16:B16"/>
    <mergeCell ref="A4:C4"/>
    <mergeCell ref="F7:F9"/>
    <mergeCell ref="C16:D16"/>
    <mergeCell ref="C8:C9"/>
    <mergeCell ref="C6:C7"/>
    <mergeCell ref="A6:B9"/>
    <mergeCell ref="E7:E9"/>
  </mergeCells>
  <dataValidations count="8">
    <dataValidation type="list" allowBlank="1" showInputMessage="1" showErrorMessage="1" sqref="F32:F36">
      <formula1>#REF!</formula1>
    </dataValidation>
    <dataValidation type="whole" allowBlank="1" showInputMessage="1" showErrorMessage="1" sqref="E11:E15">
      <formula1>1</formula1>
      <formula2>9000</formula2>
    </dataValidation>
    <dataValidation allowBlank="1" showInputMessage="1" showErrorMessage="1" sqref="E39:E43"/>
    <dataValidation type="list" allowBlank="1" showInputMessage="1" showErrorMessage="1" sqref="C11:C15">
      <formula1>$L$9:$L$10</formula1>
    </dataValidation>
    <dataValidation type="list" allowBlank="1" showInputMessage="1" showErrorMessage="1" sqref="C18:C22">
      <formula1>$L$11:$L$12</formula1>
    </dataValidation>
    <dataValidation type="list" allowBlank="1" showInputMessage="1" showErrorMessage="1" sqref="D11:D15">
      <formula1>$O$8:$O$9</formula1>
    </dataValidation>
    <dataValidation type="list" allowBlank="1" showInputMessage="1" showErrorMessage="1" sqref="D18:D22 D32:D36 D39:D43 D25:D29">
      <formula1>$O$10:$O$14</formula1>
    </dataValidation>
    <dataValidation type="list" allowBlank="1" showInputMessage="1" showErrorMessage="1" sqref="C25:C29 C39:C43 C32:C36">
      <formula1>$L$9:$L$13</formula1>
    </dataValidation>
  </dataValidations>
  <printOptions horizontalCentered="1"/>
  <pageMargins left="0.3" right="0.25" top="0.1" bottom="0" header="0.2" footer="0.05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83"/>
  <sheetViews>
    <sheetView view="pageBreakPreview" zoomScaleNormal="100" zoomScaleSheetLayoutView="100" workbookViewId="0">
      <selection activeCell="Q14" sqref="Q14"/>
    </sheetView>
  </sheetViews>
  <sheetFormatPr defaultRowHeight="12.75" x14ac:dyDescent="0.2"/>
  <cols>
    <col min="1" max="1" width="3.28515625" style="1" bestFit="1" customWidth="1"/>
    <col min="2" max="2" width="22.28515625" style="26" customWidth="1"/>
    <col min="3" max="3" width="10.7109375" style="1" customWidth="1"/>
    <col min="4" max="4" width="8.7109375" style="288" customWidth="1"/>
    <col min="5" max="5" width="10.7109375" style="1" customWidth="1"/>
    <col min="6" max="6" width="9.7109375" style="1" customWidth="1"/>
    <col min="7" max="7" width="8.7109375" style="1" customWidth="1"/>
    <col min="8" max="8" width="11" style="20" bestFit="1" customWidth="1"/>
    <col min="9" max="9" width="9.7109375" style="20" customWidth="1"/>
    <col min="10" max="10" width="10.7109375" style="1" customWidth="1"/>
    <col min="11" max="255" width="9.140625" style="1"/>
    <col min="256" max="256" width="33.140625" style="1" customWidth="1"/>
    <col min="257" max="257" width="13.85546875" style="1" customWidth="1"/>
    <col min="258" max="259" width="14.7109375" style="1" customWidth="1"/>
    <col min="260" max="511" width="9.140625" style="1"/>
    <col min="512" max="512" width="33.140625" style="1" customWidth="1"/>
    <col min="513" max="513" width="13.85546875" style="1" customWidth="1"/>
    <col min="514" max="515" width="14.7109375" style="1" customWidth="1"/>
    <col min="516" max="767" width="9.140625" style="1"/>
    <col min="768" max="768" width="33.140625" style="1" customWidth="1"/>
    <col min="769" max="769" width="13.85546875" style="1" customWidth="1"/>
    <col min="770" max="771" width="14.7109375" style="1" customWidth="1"/>
    <col min="772" max="1023" width="9.140625" style="1"/>
    <col min="1024" max="1024" width="33.140625" style="1" customWidth="1"/>
    <col min="1025" max="1025" width="13.85546875" style="1" customWidth="1"/>
    <col min="1026" max="1027" width="14.7109375" style="1" customWidth="1"/>
    <col min="1028" max="1279" width="9.140625" style="1"/>
    <col min="1280" max="1280" width="33.140625" style="1" customWidth="1"/>
    <col min="1281" max="1281" width="13.85546875" style="1" customWidth="1"/>
    <col min="1282" max="1283" width="14.7109375" style="1" customWidth="1"/>
    <col min="1284" max="1535" width="9.140625" style="1"/>
    <col min="1536" max="1536" width="33.140625" style="1" customWidth="1"/>
    <col min="1537" max="1537" width="13.85546875" style="1" customWidth="1"/>
    <col min="1538" max="1539" width="14.7109375" style="1" customWidth="1"/>
    <col min="1540" max="1791" width="9.140625" style="1"/>
    <col min="1792" max="1792" width="33.140625" style="1" customWidth="1"/>
    <col min="1793" max="1793" width="13.85546875" style="1" customWidth="1"/>
    <col min="1794" max="1795" width="14.7109375" style="1" customWidth="1"/>
    <col min="1796" max="2047" width="9.140625" style="1"/>
    <col min="2048" max="2048" width="33.140625" style="1" customWidth="1"/>
    <col min="2049" max="2049" width="13.85546875" style="1" customWidth="1"/>
    <col min="2050" max="2051" width="14.7109375" style="1" customWidth="1"/>
    <col min="2052" max="2303" width="9.140625" style="1"/>
    <col min="2304" max="2304" width="33.140625" style="1" customWidth="1"/>
    <col min="2305" max="2305" width="13.85546875" style="1" customWidth="1"/>
    <col min="2306" max="2307" width="14.7109375" style="1" customWidth="1"/>
    <col min="2308" max="2559" width="9.140625" style="1"/>
    <col min="2560" max="2560" width="33.140625" style="1" customWidth="1"/>
    <col min="2561" max="2561" width="13.85546875" style="1" customWidth="1"/>
    <col min="2562" max="2563" width="14.7109375" style="1" customWidth="1"/>
    <col min="2564" max="2815" width="9.140625" style="1"/>
    <col min="2816" max="2816" width="33.140625" style="1" customWidth="1"/>
    <col min="2817" max="2817" width="13.85546875" style="1" customWidth="1"/>
    <col min="2818" max="2819" width="14.7109375" style="1" customWidth="1"/>
    <col min="2820" max="3071" width="9.140625" style="1"/>
    <col min="3072" max="3072" width="33.140625" style="1" customWidth="1"/>
    <col min="3073" max="3073" width="13.85546875" style="1" customWidth="1"/>
    <col min="3074" max="3075" width="14.7109375" style="1" customWidth="1"/>
    <col min="3076" max="3327" width="9.140625" style="1"/>
    <col min="3328" max="3328" width="33.140625" style="1" customWidth="1"/>
    <col min="3329" max="3329" width="13.85546875" style="1" customWidth="1"/>
    <col min="3330" max="3331" width="14.7109375" style="1" customWidth="1"/>
    <col min="3332" max="3583" width="9.140625" style="1"/>
    <col min="3584" max="3584" width="33.140625" style="1" customWidth="1"/>
    <col min="3585" max="3585" width="13.85546875" style="1" customWidth="1"/>
    <col min="3586" max="3587" width="14.7109375" style="1" customWidth="1"/>
    <col min="3588" max="3839" width="9.140625" style="1"/>
    <col min="3840" max="3840" width="33.140625" style="1" customWidth="1"/>
    <col min="3841" max="3841" width="13.85546875" style="1" customWidth="1"/>
    <col min="3842" max="3843" width="14.7109375" style="1" customWidth="1"/>
    <col min="3844" max="4095" width="9.140625" style="1"/>
    <col min="4096" max="4096" width="33.140625" style="1" customWidth="1"/>
    <col min="4097" max="4097" width="13.85546875" style="1" customWidth="1"/>
    <col min="4098" max="4099" width="14.7109375" style="1" customWidth="1"/>
    <col min="4100" max="4351" width="9.140625" style="1"/>
    <col min="4352" max="4352" width="33.140625" style="1" customWidth="1"/>
    <col min="4353" max="4353" width="13.85546875" style="1" customWidth="1"/>
    <col min="4354" max="4355" width="14.7109375" style="1" customWidth="1"/>
    <col min="4356" max="4607" width="9.140625" style="1"/>
    <col min="4608" max="4608" width="33.140625" style="1" customWidth="1"/>
    <col min="4609" max="4609" width="13.85546875" style="1" customWidth="1"/>
    <col min="4610" max="4611" width="14.7109375" style="1" customWidth="1"/>
    <col min="4612" max="4863" width="9.140625" style="1"/>
    <col min="4864" max="4864" width="33.140625" style="1" customWidth="1"/>
    <col min="4865" max="4865" width="13.85546875" style="1" customWidth="1"/>
    <col min="4866" max="4867" width="14.7109375" style="1" customWidth="1"/>
    <col min="4868" max="5119" width="9.140625" style="1"/>
    <col min="5120" max="5120" width="33.140625" style="1" customWidth="1"/>
    <col min="5121" max="5121" width="13.85546875" style="1" customWidth="1"/>
    <col min="5122" max="5123" width="14.7109375" style="1" customWidth="1"/>
    <col min="5124" max="5375" width="9.140625" style="1"/>
    <col min="5376" max="5376" width="33.140625" style="1" customWidth="1"/>
    <col min="5377" max="5377" width="13.85546875" style="1" customWidth="1"/>
    <col min="5378" max="5379" width="14.7109375" style="1" customWidth="1"/>
    <col min="5380" max="5631" width="9.140625" style="1"/>
    <col min="5632" max="5632" width="33.140625" style="1" customWidth="1"/>
    <col min="5633" max="5633" width="13.85546875" style="1" customWidth="1"/>
    <col min="5634" max="5635" width="14.7109375" style="1" customWidth="1"/>
    <col min="5636" max="5887" width="9.140625" style="1"/>
    <col min="5888" max="5888" width="33.140625" style="1" customWidth="1"/>
    <col min="5889" max="5889" width="13.85546875" style="1" customWidth="1"/>
    <col min="5890" max="5891" width="14.7109375" style="1" customWidth="1"/>
    <col min="5892" max="6143" width="9.140625" style="1"/>
    <col min="6144" max="6144" width="33.140625" style="1" customWidth="1"/>
    <col min="6145" max="6145" width="13.85546875" style="1" customWidth="1"/>
    <col min="6146" max="6147" width="14.7109375" style="1" customWidth="1"/>
    <col min="6148" max="6399" width="9.140625" style="1"/>
    <col min="6400" max="6400" width="33.140625" style="1" customWidth="1"/>
    <col min="6401" max="6401" width="13.85546875" style="1" customWidth="1"/>
    <col min="6402" max="6403" width="14.7109375" style="1" customWidth="1"/>
    <col min="6404" max="6655" width="9.140625" style="1"/>
    <col min="6656" max="6656" width="33.140625" style="1" customWidth="1"/>
    <col min="6657" max="6657" width="13.85546875" style="1" customWidth="1"/>
    <col min="6658" max="6659" width="14.7109375" style="1" customWidth="1"/>
    <col min="6660" max="6911" width="9.140625" style="1"/>
    <col min="6912" max="6912" width="33.140625" style="1" customWidth="1"/>
    <col min="6913" max="6913" width="13.85546875" style="1" customWidth="1"/>
    <col min="6914" max="6915" width="14.7109375" style="1" customWidth="1"/>
    <col min="6916" max="7167" width="9.140625" style="1"/>
    <col min="7168" max="7168" width="33.140625" style="1" customWidth="1"/>
    <col min="7169" max="7169" width="13.85546875" style="1" customWidth="1"/>
    <col min="7170" max="7171" width="14.7109375" style="1" customWidth="1"/>
    <col min="7172" max="7423" width="9.140625" style="1"/>
    <col min="7424" max="7424" width="33.140625" style="1" customWidth="1"/>
    <col min="7425" max="7425" width="13.85546875" style="1" customWidth="1"/>
    <col min="7426" max="7427" width="14.7109375" style="1" customWidth="1"/>
    <col min="7428" max="7679" width="9.140625" style="1"/>
    <col min="7680" max="7680" width="33.140625" style="1" customWidth="1"/>
    <col min="7681" max="7681" width="13.85546875" style="1" customWidth="1"/>
    <col min="7682" max="7683" width="14.7109375" style="1" customWidth="1"/>
    <col min="7684" max="7935" width="9.140625" style="1"/>
    <col min="7936" max="7936" width="33.140625" style="1" customWidth="1"/>
    <col min="7937" max="7937" width="13.85546875" style="1" customWidth="1"/>
    <col min="7938" max="7939" width="14.7109375" style="1" customWidth="1"/>
    <col min="7940" max="8191" width="9.140625" style="1"/>
    <col min="8192" max="8192" width="33.140625" style="1" customWidth="1"/>
    <col min="8193" max="8193" width="13.85546875" style="1" customWidth="1"/>
    <col min="8194" max="8195" width="14.7109375" style="1" customWidth="1"/>
    <col min="8196" max="8447" width="9.140625" style="1"/>
    <col min="8448" max="8448" width="33.140625" style="1" customWidth="1"/>
    <col min="8449" max="8449" width="13.85546875" style="1" customWidth="1"/>
    <col min="8450" max="8451" width="14.7109375" style="1" customWidth="1"/>
    <col min="8452" max="8703" width="9.140625" style="1"/>
    <col min="8704" max="8704" width="33.140625" style="1" customWidth="1"/>
    <col min="8705" max="8705" width="13.85546875" style="1" customWidth="1"/>
    <col min="8706" max="8707" width="14.7109375" style="1" customWidth="1"/>
    <col min="8708" max="8959" width="9.140625" style="1"/>
    <col min="8960" max="8960" width="33.140625" style="1" customWidth="1"/>
    <col min="8961" max="8961" width="13.85546875" style="1" customWidth="1"/>
    <col min="8962" max="8963" width="14.7109375" style="1" customWidth="1"/>
    <col min="8964" max="9215" width="9.140625" style="1"/>
    <col min="9216" max="9216" width="33.140625" style="1" customWidth="1"/>
    <col min="9217" max="9217" width="13.85546875" style="1" customWidth="1"/>
    <col min="9218" max="9219" width="14.7109375" style="1" customWidth="1"/>
    <col min="9220" max="9471" width="9.140625" style="1"/>
    <col min="9472" max="9472" width="33.140625" style="1" customWidth="1"/>
    <col min="9473" max="9473" width="13.85546875" style="1" customWidth="1"/>
    <col min="9474" max="9475" width="14.7109375" style="1" customWidth="1"/>
    <col min="9476" max="9727" width="9.140625" style="1"/>
    <col min="9728" max="9728" width="33.140625" style="1" customWidth="1"/>
    <col min="9729" max="9729" width="13.85546875" style="1" customWidth="1"/>
    <col min="9730" max="9731" width="14.7109375" style="1" customWidth="1"/>
    <col min="9732" max="9983" width="9.140625" style="1"/>
    <col min="9984" max="9984" width="33.140625" style="1" customWidth="1"/>
    <col min="9985" max="9985" width="13.85546875" style="1" customWidth="1"/>
    <col min="9986" max="9987" width="14.7109375" style="1" customWidth="1"/>
    <col min="9988" max="10239" width="9.140625" style="1"/>
    <col min="10240" max="10240" width="33.140625" style="1" customWidth="1"/>
    <col min="10241" max="10241" width="13.85546875" style="1" customWidth="1"/>
    <col min="10242" max="10243" width="14.7109375" style="1" customWidth="1"/>
    <col min="10244" max="10495" width="9.140625" style="1"/>
    <col min="10496" max="10496" width="33.140625" style="1" customWidth="1"/>
    <col min="10497" max="10497" width="13.85546875" style="1" customWidth="1"/>
    <col min="10498" max="10499" width="14.7109375" style="1" customWidth="1"/>
    <col min="10500" max="10751" width="9.140625" style="1"/>
    <col min="10752" max="10752" width="33.140625" style="1" customWidth="1"/>
    <col min="10753" max="10753" width="13.85546875" style="1" customWidth="1"/>
    <col min="10754" max="10755" width="14.7109375" style="1" customWidth="1"/>
    <col min="10756" max="11007" width="9.140625" style="1"/>
    <col min="11008" max="11008" width="33.140625" style="1" customWidth="1"/>
    <col min="11009" max="11009" width="13.85546875" style="1" customWidth="1"/>
    <col min="11010" max="11011" width="14.7109375" style="1" customWidth="1"/>
    <col min="11012" max="11263" width="9.140625" style="1"/>
    <col min="11264" max="11264" width="33.140625" style="1" customWidth="1"/>
    <col min="11265" max="11265" width="13.85546875" style="1" customWidth="1"/>
    <col min="11266" max="11267" width="14.7109375" style="1" customWidth="1"/>
    <col min="11268" max="11519" width="9.140625" style="1"/>
    <col min="11520" max="11520" width="33.140625" style="1" customWidth="1"/>
    <col min="11521" max="11521" width="13.85546875" style="1" customWidth="1"/>
    <col min="11522" max="11523" width="14.7109375" style="1" customWidth="1"/>
    <col min="11524" max="11775" width="9.140625" style="1"/>
    <col min="11776" max="11776" width="33.140625" style="1" customWidth="1"/>
    <col min="11777" max="11777" width="13.85546875" style="1" customWidth="1"/>
    <col min="11778" max="11779" width="14.7109375" style="1" customWidth="1"/>
    <col min="11780" max="12031" width="9.140625" style="1"/>
    <col min="12032" max="12032" width="33.140625" style="1" customWidth="1"/>
    <col min="12033" max="12033" width="13.85546875" style="1" customWidth="1"/>
    <col min="12034" max="12035" width="14.7109375" style="1" customWidth="1"/>
    <col min="12036" max="12287" width="9.140625" style="1"/>
    <col min="12288" max="12288" width="33.140625" style="1" customWidth="1"/>
    <col min="12289" max="12289" width="13.85546875" style="1" customWidth="1"/>
    <col min="12290" max="12291" width="14.7109375" style="1" customWidth="1"/>
    <col min="12292" max="12543" width="9.140625" style="1"/>
    <col min="12544" max="12544" width="33.140625" style="1" customWidth="1"/>
    <col min="12545" max="12545" width="13.85546875" style="1" customWidth="1"/>
    <col min="12546" max="12547" width="14.7109375" style="1" customWidth="1"/>
    <col min="12548" max="12799" width="9.140625" style="1"/>
    <col min="12800" max="12800" width="33.140625" style="1" customWidth="1"/>
    <col min="12801" max="12801" width="13.85546875" style="1" customWidth="1"/>
    <col min="12802" max="12803" width="14.7109375" style="1" customWidth="1"/>
    <col min="12804" max="13055" width="9.140625" style="1"/>
    <col min="13056" max="13056" width="33.140625" style="1" customWidth="1"/>
    <col min="13057" max="13057" width="13.85546875" style="1" customWidth="1"/>
    <col min="13058" max="13059" width="14.7109375" style="1" customWidth="1"/>
    <col min="13060" max="13311" width="9.140625" style="1"/>
    <col min="13312" max="13312" width="33.140625" style="1" customWidth="1"/>
    <col min="13313" max="13313" width="13.85546875" style="1" customWidth="1"/>
    <col min="13314" max="13315" width="14.7109375" style="1" customWidth="1"/>
    <col min="13316" max="13567" width="9.140625" style="1"/>
    <col min="13568" max="13568" width="33.140625" style="1" customWidth="1"/>
    <col min="13569" max="13569" width="13.85546875" style="1" customWidth="1"/>
    <col min="13570" max="13571" width="14.7109375" style="1" customWidth="1"/>
    <col min="13572" max="13823" width="9.140625" style="1"/>
    <col min="13824" max="13824" width="33.140625" style="1" customWidth="1"/>
    <col min="13825" max="13825" width="13.85546875" style="1" customWidth="1"/>
    <col min="13826" max="13827" width="14.7109375" style="1" customWidth="1"/>
    <col min="13828" max="14079" width="9.140625" style="1"/>
    <col min="14080" max="14080" width="33.140625" style="1" customWidth="1"/>
    <col min="14081" max="14081" width="13.85546875" style="1" customWidth="1"/>
    <col min="14082" max="14083" width="14.7109375" style="1" customWidth="1"/>
    <col min="14084" max="14335" width="9.140625" style="1"/>
    <col min="14336" max="14336" width="33.140625" style="1" customWidth="1"/>
    <col min="14337" max="14337" width="13.85546875" style="1" customWidth="1"/>
    <col min="14338" max="14339" width="14.7109375" style="1" customWidth="1"/>
    <col min="14340" max="14591" width="9.140625" style="1"/>
    <col min="14592" max="14592" width="33.140625" style="1" customWidth="1"/>
    <col min="14593" max="14593" width="13.85546875" style="1" customWidth="1"/>
    <col min="14594" max="14595" width="14.7109375" style="1" customWidth="1"/>
    <col min="14596" max="14847" width="9.140625" style="1"/>
    <col min="14848" max="14848" width="33.140625" style="1" customWidth="1"/>
    <col min="14849" max="14849" width="13.85546875" style="1" customWidth="1"/>
    <col min="14850" max="14851" width="14.7109375" style="1" customWidth="1"/>
    <col min="14852" max="15103" width="9.140625" style="1"/>
    <col min="15104" max="15104" width="33.140625" style="1" customWidth="1"/>
    <col min="15105" max="15105" width="13.85546875" style="1" customWidth="1"/>
    <col min="15106" max="15107" width="14.7109375" style="1" customWidth="1"/>
    <col min="15108" max="15359" width="9.140625" style="1"/>
    <col min="15360" max="15360" width="33.140625" style="1" customWidth="1"/>
    <col min="15361" max="15361" width="13.85546875" style="1" customWidth="1"/>
    <col min="15362" max="15363" width="14.7109375" style="1" customWidth="1"/>
    <col min="15364" max="15615" width="9.140625" style="1"/>
    <col min="15616" max="15616" width="33.140625" style="1" customWidth="1"/>
    <col min="15617" max="15617" width="13.85546875" style="1" customWidth="1"/>
    <col min="15618" max="15619" width="14.7109375" style="1" customWidth="1"/>
    <col min="15620" max="15871" width="9.140625" style="1"/>
    <col min="15872" max="15872" width="33.140625" style="1" customWidth="1"/>
    <col min="15873" max="15873" width="13.85546875" style="1" customWidth="1"/>
    <col min="15874" max="15875" width="14.7109375" style="1" customWidth="1"/>
    <col min="15876" max="16127" width="9.140625" style="1"/>
    <col min="16128" max="16128" width="33.140625" style="1" customWidth="1"/>
    <col min="16129" max="16129" width="13.85546875" style="1" customWidth="1"/>
    <col min="16130" max="16131" width="14.7109375" style="1" customWidth="1"/>
    <col min="16132" max="16384" width="9.140625" style="1"/>
  </cols>
  <sheetData>
    <row r="1" spans="1:14" ht="18" x14ac:dyDescent="0.25">
      <c r="B1" s="25"/>
      <c r="C1" s="14"/>
      <c r="D1" s="284"/>
      <c r="E1" s="14"/>
      <c r="F1" s="14"/>
      <c r="G1" s="14"/>
      <c r="H1" s="1232" t="s">
        <v>761</v>
      </c>
      <c r="I1" s="1233"/>
      <c r="J1" s="254"/>
    </row>
    <row r="2" spans="1:14" ht="9.75" customHeight="1" x14ac:dyDescent="0.2">
      <c r="B2" s="25"/>
      <c r="C2" s="14"/>
      <c r="D2" s="284"/>
      <c r="E2" s="14"/>
      <c r="F2" s="14"/>
      <c r="G2" s="14"/>
      <c r="H2" s="249"/>
      <c r="I2" s="250"/>
    </row>
    <row r="3" spans="1:14" ht="36" customHeight="1" x14ac:dyDescent="0.2">
      <c r="B3" s="1234" t="s">
        <v>856</v>
      </c>
      <c r="C3" s="1234"/>
      <c r="D3" s="1234"/>
      <c r="E3" s="1234"/>
      <c r="F3" s="1234"/>
      <c r="G3" s="1234"/>
      <c r="H3" s="1234"/>
      <c r="I3" s="1234"/>
    </row>
    <row r="4" spans="1:14" ht="17.25" customHeight="1" x14ac:dyDescent="0.25">
      <c r="B4" s="258"/>
      <c r="C4" s="259"/>
      <c r="D4" s="285"/>
      <c r="E4" s="259"/>
      <c r="F4" s="259"/>
      <c r="G4" s="259"/>
      <c r="H4" s="259"/>
      <c r="I4" s="259"/>
    </row>
    <row r="5" spans="1:14" ht="18" customHeight="1" x14ac:dyDescent="0.25">
      <c r="A5" s="139" t="s">
        <v>756</v>
      </c>
      <c r="B5" s="139"/>
      <c r="C5" s="256"/>
      <c r="D5" s="286"/>
      <c r="E5" s="256"/>
      <c r="F5" s="256"/>
      <c r="G5" s="256"/>
      <c r="H5" s="256"/>
      <c r="I5" s="256"/>
    </row>
    <row r="6" spans="1:14" ht="6.75" customHeight="1" x14ac:dyDescent="0.25">
      <c r="B6" s="27"/>
      <c r="C6" s="257"/>
      <c r="D6" s="287"/>
      <c r="E6" s="257"/>
      <c r="F6" s="257"/>
      <c r="G6" s="257"/>
      <c r="H6" s="257"/>
      <c r="I6" s="257"/>
    </row>
    <row r="7" spans="1:14" ht="23.25" customHeight="1" x14ac:dyDescent="0.2">
      <c r="A7" s="1235" t="s">
        <v>846</v>
      </c>
      <c r="B7" s="1235" t="s">
        <v>845</v>
      </c>
      <c r="C7" s="1240" t="s">
        <v>857</v>
      </c>
      <c r="D7" s="1241"/>
      <c r="E7" s="1241"/>
      <c r="F7" s="1242"/>
      <c r="G7" s="1243" t="s">
        <v>881</v>
      </c>
      <c r="H7" s="1244"/>
      <c r="I7" s="1245"/>
      <c r="J7" s="248"/>
      <c r="L7" s="1229" t="s">
        <v>849</v>
      </c>
      <c r="M7" s="1230"/>
      <c r="N7" s="1231"/>
    </row>
    <row r="8" spans="1:14" ht="39" customHeight="1" x14ac:dyDescent="0.2">
      <c r="A8" s="1236"/>
      <c r="B8" s="1236"/>
      <c r="C8" s="380" t="s">
        <v>859</v>
      </c>
      <c r="D8" s="390" t="s">
        <v>1149</v>
      </c>
      <c r="E8" s="390" t="s">
        <v>1179</v>
      </c>
      <c r="F8" s="390" t="s">
        <v>1324</v>
      </c>
      <c r="G8" s="1246"/>
      <c r="H8" s="1247"/>
      <c r="I8" s="1248"/>
      <c r="J8" s="248"/>
      <c r="L8" s="382" t="s">
        <v>847</v>
      </c>
      <c r="M8" s="382" t="s">
        <v>848</v>
      </c>
      <c r="N8" s="381" t="s">
        <v>114</v>
      </c>
    </row>
    <row r="9" spans="1:14" ht="18.95" customHeight="1" x14ac:dyDescent="0.2">
      <c r="A9" s="384">
        <v>1</v>
      </c>
      <c r="B9" s="291"/>
      <c r="C9" s="292"/>
      <c r="D9" s="383" t="s">
        <v>136</v>
      </c>
      <c r="E9" s="292"/>
      <c r="F9" s="292"/>
      <c r="G9" s="1249"/>
      <c r="H9" s="1250"/>
      <c r="I9" s="1251"/>
    </row>
    <row r="10" spans="1:14" ht="18.95" customHeight="1" x14ac:dyDescent="0.2">
      <c r="A10" s="385">
        <v>2</v>
      </c>
      <c r="B10" s="296"/>
      <c r="C10" s="297"/>
      <c r="D10" s="297"/>
      <c r="E10" s="297"/>
      <c r="F10" s="297"/>
      <c r="G10" s="1226"/>
      <c r="H10" s="1227"/>
      <c r="I10" s="1228"/>
    </row>
    <row r="11" spans="1:14" ht="18.95" customHeight="1" x14ac:dyDescent="0.2">
      <c r="A11" s="385">
        <v>3</v>
      </c>
      <c r="B11" s="296"/>
      <c r="C11" s="297"/>
      <c r="D11" s="297"/>
      <c r="E11" s="297"/>
      <c r="F11" s="297"/>
      <c r="G11" s="1226"/>
      <c r="H11" s="1227"/>
      <c r="I11" s="1228"/>
    </row>
    <row r="12" spans="1:14" ht="18.95" customHeight="1" x14ac:dyDescent="0.2">
      <c r="A12" s="385">
        <v>4</v>
      </c>
      <c r="B12" s="296"/>
      <c r="C12" s="297"/>
      <c r="D12" s="297"/>
      <c r="E12" s="297"/>
      <c r="F12" s="297"/>
      <c r="G12" s="1226"/>
      <c r="H12" s="1227"/>
      <c r="I12" s="1228"/>
    </row>
    <row r="13" spans="1:14" ht="18.95" customHeight="1" x14ac:dyDescent="0.2">
      <c r="A13" s="385">
        <v>5</v>
      </c>
      <c r="B13" s="296"/>
      <c r="C13" s="297"/>
      <c r="D13" s="297"/>
      <c r="E13" s="297"/>
      <c r="F13" s="297"/>
      <c r="G13" s="1226"/>
      <c r="H13" s="1227"/>
      <c r="I13" s="1228"/>
    </row>
    <row r="14" spans="1:14" ht="18.95" customHeight="1" x14ac:dyDescent="0.2">
      <c r="A14" s="385">
        <v>6</v>
      </c>
      <c r="B14" s="296"/>
      <c r="C14" s="297"/>
      <c r="D14" s="297"/>
      <c r="E14" s="297"/>
      <c r="F14" s="297"/>
      <c r="G14" s="1226"/>
      <c r="H14" s="1227"/>
      <c r="I14" s="1228"/>
    </row>
    <row r="15" spans="1:14" ht="15.75" customHeight="1" x14ac:dyDescent="0.2">
      <c r="A15" s="1237"/>
      <c r="B15" s="1238"/>
      <c r="C15" s="1238"/>
      <c r="D15" s="1238"/>
      <c r="E15" s="1238"/>
      <c r="F15" s="1238"/>
      <c r="G15" s="1238"/>
      <c r="H15" s="1238"/>
      <c r="I15" s="1239"/>
    </row>
    <row r="16" spans="1:14" ht="30.75" customHeight="1" x14ac:dyDescent="0.2">
      <c r="A16" s="1225" t="s">
        <v>846</v>
      </c>
      <c r="B16" s="1225" t="s">
        <v>935</v>
      </c>
      <c r="C16" s="1225" t="s">
        <v>851</v>
      </c>
      <c r="D16" s="1229" t="s">
        <v>1325</v>
      </c>
      <c r="E16" s="1230"/>
      <c r="F16" s="1231"/>
      <c r="G16" s="1229" t="s">
        <v>1326</v>
      </c>
      <c r="H16" s="1230"/>
      <c r="I16" s="1231"/>
    </row>
    <row r="17" spans="1:9" ht="42.75" customHeight="1" x14ac:dyDescent="0.2">
      <c r="A17" s="1225"/>
      <c r="B17" s="1225"/>
      <c r="C17" s="1225"/>
      <c r="D17" s="251" t="s">
        <v>852</v>
      </c>
      <c r="E17" s="251" t="s">
        <v>858</v>
      </c>
      <c r="F17" s="251" t="s">
        <v>853</v>
      </c>
      <c r="G17" s="251" t="s">
        <v>852</v>
      </c>
      <c r="H17" s="251" t="s">
        <v>858</v>
      </c>
      <c r="I17" s="251" t="s">
        <v>853</v>
      </c>
    </row>
    <row r="18" spans="1:9" ht="11.25" customHeight="1" x14ac:dyDescent="0.2">
      <c r="A18" s="1215"/>
      <c r="B18" s="1216"/>
      <c r="C18" s="1216"/>
      <c r="D18" s="1216"/>
      <c r="E18" s="1216"/>
      <c r="F18" s="1216"/>
      <c r="G18" s="1216"/>
      <c r="H18" s="1216"/>
      <c r="I18" s="1217"/>
    </row>
    <row r="19" spans="1:9" ht="20.100000000000001" customHeight="1" x14ac:dyDescent="0.2">
      <c r="A19" s="1209" t="s">
        <v>855</v>
      </c>
      <c r="B19" s="1210"/>
      <c r="C19" s="1210"/>
      <c r="D19" s="1210"/>
      <c r="E19" s="1210"/>
      <c r="F19" s="1210"/>
      <c r="G19" s="1210"/>
      <c r="H19" s="1210"/>
      <c r="I19" s="1211"/>
    </row>
    <row r="20" spans="1:9" ht="18.95" customHeight="1" x14ac:dyDescent="0.2">
      <c r="A20" s="385">
        <v>1</v>
      </c>
      <c r="B20" s="387"/>
      <c r="C20" s="297"/>
      <c r="D20" s="297"/>
      <c r="E20" s="297"/>
      <c r="F20" s="297"/>
      <c r="G20" s="297"/>
      <c r="H20" s="299"/>
      <c r="I20" s="300"/>
    </row>
    <row r="21" spans="1:9" ht="18.95" customHeight="1" x14ac:dyDescent="0.2">
      <c r="A21" s="391">
        <v>2</v>
      </c>
      <c r="B21" s="388"/>
      <c r="C21" s="297"/>
      <c r="D21" s="297"/>
      <c r="E21" s="297"/>
      <c r="F21" s="297"/>
      <c r="G21" s="297"/>
      <c r="H21" s="299"/>
      <c r="I21" s="300"/>
    </row>
    <row r="22" spans="1:9" ht="18.95" customHeight="1" x14ac:dyDescent="0.2">
      <c r="A22" s="385">
        <v>3</v>
      </c>
      <c r="B22" s="296"/>
      <c r="C22" s="297"/>
      <c r="D22" s="297"/>
      <c r="E22" s="297"/>
      <c r="F22" s="297"/>
      <c r="G22" s="297"/>
      <c r="H22" s="299"/>
      <c r="I22" s="300"/>
    </row>
    <row r="23" spans="1:9" ht="18.95" customHeight="1" x14ac:dyDescent="0.2">
      <c r="A23" s="385">
        <v>4</v>
      </c>
      <c r="B23" s="296"/>
      <c r="C23" s="297"/>
      <c r="D23" s="297"/>
      <c r="E23" s="297"/>
      <c r="F23" s="297"/>
      <c r="G23" s="297"/>
      <c r="H23" s="299"/>
      <c r="I23" s="300"/>
    </row>
    <row r="24" spans="1:9" ht="9.75" customHeight="1" x14ac:dyDescent="0.2">
      <c r="A24" s="1218"/>
      <c r="B24" s="1219"/>
      <c r="C24" s="1219"/>
      <c r="D24" s="1219"/>
      <c r="E24" s="1219"/>
      <c r="F24" s="1219"/>
      <c r="G24" s="1219"/>
      <c r="H24" s="1219"/>
      <c r="I24" s="1220"/>
    </row>
    <row r="25" spans="1:9" ht="20.100000000000001" customHeight="1" x14ac:dyDescent="0.2">
      <c r="A25" s="1212" t="s">
        <v>751</v>
      </c>
      <c r="B25" s="1213"/>
      <c r="C25" s="1213"/>
      <c r="D25" s="1213"/>
      <c r="E25" s="1213"/>
      <c r="F25" s="1213"/>
      <c r="G25" s="1213"/>
      <c r="H25" s="1213"/>
      <c r="I25" s="1214"/>
    </row>
    <row r="26" spans="1:9" ht="18.95" customHeight="1" x14ac:dyDescent="0.2">
      <c r="A26" s="385">
        <v>1</v>
      </c>
      <c r="B26" s="296"/>
      <c r="C26" s="297"/>
      <c r="D26" s="297"/>
      <c r="E26" s="297"/>
      <c r="F26" s="297"/>
      <c r="G26" s="297"/>
      <c r="H26" s="299"/>
      <c r="I26" s="300"/>
    </row>
    <row r="27" spans="1:9" ht="18.95" customHeight="1" x14ac:dyDescent="0.2">
      <c r="A27" s="385">
        <v>2</v>
      </c>
      <c r="B27" s="296"/>
      <c r="C27" s="297"/>
      <c r="D27" s="297"/>
      <c r="E27" s="297"/>
      <c r="F27" s="297"/>
      <c r="G27" s="297"/>
      <c r="H27" s="299"/>
      <c r="I27" s="300"/>
    </row>
    <row r="28" spans="1:9" ht="18.95" customHeight="1" x14ac:dyDescent="0.2">
      <c r="A28" s="385">
        <v>3</v>
      </c>
      <c r="B28" s="296"/>
      <c r="C28" s="297"/>
      <c r="D28" s="297"/>
      <c r="E28" s="297"/>
      <c r="F28" s="297"/>
      <c r="G28" s="297"/>
      <c r="H28" s="299"/>
      <c r="I28" s="300"/>
    </row>
    <row r="29" spans="1:9" ht="18.95" customHeight="1" x14ac:dyDescent="0.2">
      <c r="A29" s="389">
        <v>4</v>
      </c>
      <c r="B29" s="296"/>
      <c r="C29" s="297"/>
      <c r="D29" s="297"/>
      <c r="E29" s="297"/>
      <c r="F29" s="297"/>
      <c r="G29" s="297"/>
      <c r="H29" s="299"/>
      <c r="I29" s="300"/>
    </row>
    <row r="30" spans="1:9" ht="10.5" customHeight="1" x14ac:dyDescent="0.2">
      <c r="A30" s="1221"/>
      <c r="B30" s="1222"/>
      <c r="C30" s="1222"/>
      <c r="D30" s="1222"/>
      <c r="E30" s="1222"/>
      <c r="F30" s="1222"/>
      <c r="G30" s="1222"/>
      <c r="H30" s="1222"/>
      <c r="I30" s="1223"/>
    </row>
    <row r="31" spans="1:9" ht="20.100000000000001" customHeight="1" x14ac:dyDescent="0.2">
      <c r="A31" s="1209" t="s">
        <v>850</v>
      </c>
      <c r="B31" s="1210"/>
      <c r="C31" s="1210"/>
      <c r="D31" s="1210"/>
      <c r="E31" s="1210"/>
      <c r="F31" s="1210"/>
      <c r="G31" s="1210"/>
      <c r="H31" s="1210"/>
      <c r="I31" s="1211"/>
    </row>
    <row r="32" spans="1:9" ht="18.95" customHeight="1" x14ac:dyDescent="0.2">
      <c r="A32" s="385">
        <v>1</v>
      </c>
      <c r="B32" s="296"/>
      <c r="C32" s="297"/>
      <c r="D32" s="297"/>
      <c r="E32" s="297"/>
      <c r="F32" s="297"/>
      <c r="G32" s="297"/>
      <c r="H32" s="299"/>
      <c r="I32" s="300"/>
    </row>
    <row r="33" spans="1:9" ht="18.95" customHeight="1" x14ac:dyDescent="0.2">
      <c r="A33" s="385">
        <v>2</v>
      </c>
      <c r="B33" s="296"/>
      <c r="C33" s="297"/>
      <c r="D33" s="297"/>
      <c r="E33" s="297"/>
      <c r="F33" s="297"/>
      <c r="G33" s="297"/>
      <c r="H33" s="299"/>
      <c r="I33" s="300"/>
    </row>
    <row r="34" spans="1:9" ht="18.95" customHeight="1" x14ac:dyDescent="0.2">
      <c r="A34" s="385">
        <v>3</v>
      </c>
      <c r="B34" s="296"/>
      <c r="C34" s="297"/>
      <c r="D34" s="297"/>
      <c r="E34" s="297"/>
      <c r="F34" s="297"/>
      <c r="G34" s="297"/>
      <c r="H34" s="299"/>
      <c r="I34" s="300"/>
    </row>
    <row r="35" spans="1:9" ht="18.95" customHeight="1" x14ac:dyDescent="0.2">
      <c r="A35" s="386">
        <v>4</v>
      </c>
      <c r="B35" s="358"/>
      <c r="C35" s="359"/>
      <c r="D35" s="359"/>
      <c r="E35" s="359"/>
      <c r="F35" s="359"/>
      <c r="G35" s="359"/>
      <c r="H35" s="361"/>
      <c r="I35" s="362"/>
    </row>
    <row r="36" spans="1:9" ht="9" customHeight="1" x14ac:dyDescent="0.2"/>
    <row r="37" spans="1:9" ht="20.100000000000001" customHeight="1" x14ac:dyDescent="0.2">
      <c r="A37" s="480" t="s">
        <v>1162</v>
      </c>
      <c r="B37" s="480"/>
      <c r="C37" s="480"/>
      <c r="D37" s="481"/>
      <c r="E37" s="481"/>
      <c r="F37" s="251"/>
      <c r="G37" s="480" t="s">
        <v>1164</v>
      </c>
      <c r="H37" s="481"/>
      <c r="I37" s="482"/>
    </row>
    <row r="38" spans="1:9" ht="20.100000000000001" customHeight="1" x14ac:dyDescent="0.2">
      <c r="A38" s="1224" t="s">
        <v>1163</v>
      </c>
      <c r="B38" s="1224"/>
      <c r="C38" s="1224"/>
      <c r="D38" s="1224"/>
      <c r="E38" s="1224"/>
      <c r="F38" s="251"/>
      <c r="G38" s="481"/>
      <c r="H38" s="481"/>
      <c r="I38" s="481"/>
    </row>
    <row r="39" spans="1:9" ht="20.100000000000001" customHeight="1" x14ac:dyDescent="0.2"/>
    <row r="40" spans="1:9" ht="20.100000000000001" customHeight="1" x14ac:dyDescent="0.2"/>
    <row r="41" spans="1:9" ht="20.100000000000001" customHeight="1" x14ac:dyDescent="0.2"/>
    <row r="42" spans="1:9" ht="15" customHeight="1" x14ac:dyDescent="0.2">
      <c r="A42" s="1208" t="s">
        <v>889</v>
      </c>
      <c r="B42" s="1208"/>
      <c r="C42" s="1208"/>
      <c r="G42" s="1208" t="s">
        <v>854</v>
      </c>
      <c r="H42" s="1208"/>
      <c r="I42" s="1208"/>
    </row>
    <row r="45" spans="1:9" x14ac:dyDescent="0.2">
      <c r="C45" s="524"/>
    </row>
    <row r="83" spans="6:6" x14ac:dyDescent="0.2">
      <c r="F83" s="124"/>
    </row>
  </sheetData>
  <mergeCells count="28">
    <mergeCell ref="L7:N7"/>
    <mergeCell ref="H1:I1"/>
    <mergeCell ref="B3:I3"/>
    <mergeCell ref="A7:A8"/>
    <mergeCell ref="A15:I15"/>
    <mergeCell ref="G13:I13"/>
    <mergeCell ref="G14:I14"/>
    <mergeCell ref="B7:B8"/>
    <mergeCell ref="C7:F7"/>
    <mergeCell ref="G7:I8"/>
    <mergeCell ref="G9:I9"/>
    <mergeCell ref="G10:I10"/>
    <mergeCell ref="G11:I11"/>
    <mergeCell ref="B16:B17"/>
    <mergeCell ref="G12:I12"/>
    <mergeCell ref="A16:A17"/>
    <mergeCell ref="C16:C17"/>
    <mergeCell ref="D16:F16"/>
    <mergeCell ref="G16:I16"/>
    <mergeCell ref="A42:C42"/>
    <mergeCell ref="A19:I19"/>
    <mergeCell ref="A25:I25"/>
    <mergeCell ref="A18:I18"/>
    <mergeCell ref="A24:I24"/>
    <mergeCell ref="A30:I30"/>
    <mergeCell ref="G42:I42"/>
    <mergeCell ref="A31:I31"/>
    <mergeCell ref="A38:E38"/>
  </mergeCells>
  <dataValidations disablePrompts="1" count="1">
    <dataValidation type="list" allowBlank="1" showInputMessage="1" showErrorMessage="1" sqref="J9">
      <formula1>#REF!</formula1>
    </dataValidation>
  </dataValidations>
  <printOptions horizontalCentered="1"/>
  <pageMargins left="0.5" right="0.5" top="0.5" bottom="0.25" header="0.5" footer="0.5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83"/>
  <sheetViews>
    <sheetView view="pageBreakPreview" zoomScale="110" zoomScaleNormal="100" zoomScaleSheetLayoutView="110" workbookViewId="0">
      <selection activeCell="L7" sqref="L7"/>
    </sheetView>
  </sheetViews>
  <sheetFormatPr defaultRowHeight="12.75" x14ac:dyDescent="0.2"/>
  <cols>
    <col min="1" max="1" width="33.140625" style="26" customWidth="1"/>
    <col min="2" max="2" width="10.7109375" style="1" customWidth="1"/>
    <col min="3" max="3" width="4.85546875" style="288" customWidth="1"/>
    <col min="4" max="4" width="11.140625" style="1" customWidth="1"/>
    <col min="5" max="7" width="8.7109375" style="1" customWidth="1"/>
    <col min="8" max="9" width="11.28515625" style="20" customWidth="1"/>
    <col min="10" max="10" width="10.7109375" style="1" customWidth="1"/>
    <col min="11" max="11" width="18.85546875" style="1" bestFit="1" customWidth="1"/>
    <col min="12" max="12" width="24.5703125" style="1" customWidth="1"/>
    <col min="13" max="260" width="9.140625" style="1"/>
    <col min="261" max="261" width="33.140625" style="1" customWidth="1"/>
    <col min="262" max="262" width="13.85546875" style="1" customWidth="1"/>
    <col min="263" max="264" width="14.7109375" style="1" customWidth="1"/>
    <col min="265" max="516" width="9.140625" style="1"/>
    <col min="517" max="517" width="33.140625" style="1" customWidth="1"/>
    <col min="518" max="518" width="13.85546875" style="1" customWidth="1"/>
    <col min="519" max="520" width="14.7109375" style="1" customWidth="1"/>
    <col min="521" max="772" width="9.140625" style="1"/>
    <col min="773" max="773" width="33.140625" style="1" customWidth="1"/>
    <col min="774" max="774" width="13.85546875" style="1" customWidth="1"/>
    <col min="775" max="776" width="14.7109375" style="1" customWidth="1"/>
    <col min="777" max="1028" width="9.140625" style="1"/>
    <col min="1029" max="1029" width="33.140625" style="1" customWidth="1"/>
    <col min="1030" max="1030" width="13.85546875" style="1" customWidth="1"/>
    <col min="1031" max="1032" width="14.7109375" style="1" customWidth="1"/>
    <col min="1033" max="1284" width="9.140625" style="1"/>
    <col min="1285" max="1285" width="33.140625" style="1" customWidth="1"/>
    <col min="1286" max="1286" width="13.85546875" style="1" customWidth="1"/>
    <col min="1287" max="1288" width="14.7109375" style="1" customWidth="1"/>
    <col min="1289" max="1540" width="9.140625" style="1"/>
    <col min="1541" max="1541" width="33.140625" style="1" customWidth="1"/>
    <col min="1542" max="1542" width="13.85546875" style="1" customWidth="1"/>
    <col min="1543" max="1544" width="14.7109375" style="1" customWidth="1"/>
    <col min="1545" max="1796" width="9.140625" style="1"/>
    <col min="1797" max="1797" width="33.140625" style="1" customWidth="1"/>
    <col min="1798" max="1798" width="13.85546875" style="1" customWidth="1"/>
    <col min="1799" max="1800" width="14.7109375" style="1" customWidth="1"/>
    <col min="1801" max="2052" width="9.140625" style="1"/>
    <col min="2053" max="2053" width="33.140625" style="1" customWidth="1"/>
    <col min="2054" max="2054" width="13.85546875" style="1" customWidth="1"/>
    <col min="2055" max="2056" width="14.7109375" style="1" customWidth="1"/>
    <col min="2057" max="2308" width="9.140625" style="1"/>
    <col min="2309" max="2309" width="33.140625" style="1" customWidth="1"/>
    <col min="2310" max="2310" width="13.85546875" style="1" customWidth="1"/>
    <col min="2311" max="2312" width="14.7109375" style="1" customWidth="1"/>
    <col min="2313" max="2564" width="9.140625" style="1"/>
    <col min="2565" max="2565" width="33.140625" style="1" customWidth="1"/>
    <col min="2566" max="2566" width="13.85546875" style="1" customWidth="1"/>
    <col min="2567" max="2568" width="14.7109375" style="1" customWidth="1"/>
    <col min="2569" max="2820" width="9.140625" style="1"/>
    <col min="2821" max="2821" width="33.140625" style="1" customWidth="1"/>
    <col min="2822" max="2822" width="13.85546875" style="1" customWidth="1"/>
    <col min="2823" max="2824" width="14.7109375" style="1" customWidth="1"/>
    <col min="2825" max="3076" width="9.140625" style="1"/>
    <col min="3077" max="3077" width="33.140625" style="1" customWidth="1"/>
    <col min="3078" max="3078" width="13.85546875" style="1" customWidth="1"/>
    <col min="3079" max="3080" width="14.7109375" style="1" customWidth="1"/>
    <col min="3081" max="3332" width="9.140625" style="1"/>
    <col min="3333" max="3333" width="33.140625" style="1" customWidth="1"/>
    <col min="3334" max="3334" width="13.85546875" style="1" customWidth="1"/>
    <col min="3335" max="3336" width="14.7109375" style="1" customWidth="1"/>
    <col min="3337" max="3588" width="9.140625" style="1"/>
    <col min="3589" max="3589" width="33.140625" style="1" customWidth="1"/>
    <col min="3590" max="3590" width="13.85546875" style="1" customWidth="1"/>
    <col min="3591" max="3592" width="14.7109375" style="1" customWidth="1"/>
    <col min="3593" max="3844" width="9.140625" style="1"/>
    <col min="3845" max="3845" width="33.140625" style="1" customWidth="1"/>
    <col min="3846" max="3846" width="13.85546875" style="1" customWidth="1"/>
    <col min="3847" max="3848" width="14.7109375" style="1" customWidth="1"/>
    <col min="3849" max="4100" width="9.140625" style="1"/>
    <col min="4101" max="4101" width="33.140625" style="1" customWidth="1"/>
    <col min="4102" max="4102" width="13.85546875" style="1" customWidth="1"/>
    <col min="4103" max="4104" width="14.7109375" style="1" customWidth="1"/>
    <col min="4105" max="4356" width="9.140625" style="1"/>
    <col min="4357" max="4357" width="33.140625" style="1" customWidth="1"/>
    <col min="4358" max="4358" width="13.85546875" style="1" customWidth="1"/>
    <col min="4359" max="4360" width="14.7109375" style="1" customWidth="1"/>
    <col min="4361" max="4612" width="9.140625" style="1"/>
    <col min="4613" max="4613" width="33.140625" style="1" customWidth="1"/>
    <col min="4614" max="4614" width="13.85546875" style="1" customWidth="1"/>
    <col min="4615" max="4616" width="14.7109375" style="1" customWidth="1"/>
    <col min="4617" max="4868" width="9.140625" style="1"/>
    <col min="4869" max="4869" width="33.140625" style="1" customWidth="1"/>
    <col min="4870" max="4870" width="13.85546875" style="1" customWidth="1"/>
    <col min="4871" max="4872" width="14.7109375" style="1" customWidth="1"/>
    <col min="4873" max="5124" width="9.140625" style="1"/>
    <col min="5125" max="5125" width="33.140625" style="1" customWidth="1"/>
    <col min="5126" max="5126" width="13.85546875" style="1" customWidth="1"/>
    <col min="5127" max="5128" width="14.7109375" style="1" customWidth="1"/>
    <col min="5129" max="5380" width="9.140625" style="1"/>
    <col min="5381" max="5381" width="33.140625" style="1" customWidth="1"/>
    <col min="5382" max="5382" width="13.85546875" style="1" customWidth="1"/>
    <col min="5383" max="5384" width="14.7109375" style="1" customWidth="1"/>
    <col min="5385" max="5636" width="9.140625" style="1"/>
    <col min="5637" max="5637" width="33.140625" style="1" customWidth="1"/>
    <col min="5638" max="5638" width="13.85546875" style="1" customWidth="1"/>
    <col min="5639" max="5640" width="14.7109375" style="1" customWidth="1"/>
    <col min="5641" max="5892" width="9.140625" style="1"/>
    <col min="5893" max="5893" width="33.140625" style="1" customWidth="1"/>
    <col min="5894" max="5894" width="13.85546875" style="1" customWidth="1"/>
    <col min="5895" max="5896" width="14.7109375" style="1" customWidth="1"/>
    <col min="5897" max="6148" width="9.140625" style="1"/>
    <col min="6149" max="6149" width="33.140625" style="1" customWidth="1"/>
    <col min="6150" max="6150" width="13.85546875" style="1" customWidth="1"/>
    <col min="6151" max="6152" width="14.7109375" style="1" customWidth="1"/>
    <col min="6153" max="6404" width="9.140625" style="1"/>
    <col min="6405" max="6405" width="33.140625" style="1" customWidth="1"/>
    <col min="6406" max="6406" width="13.85546875" style="1" customWidth="1"/>
    <col min="6407" max="6408" width="14.7109375" style="1" customWidth="1"/>
    <col min="6409" max="6660" width="9.140625" style="1"/>
    <col min="6661" max="6661" width="33.140625" style="1" customWidth="1"/>
    <col min="6662" max="6662" width="13.85546875" style="1" customWidth="1"/>
    <col min="6663" max="6664" width="14.7109375" style="1" customWidth="1"/>
    <col min="6665" max="6916" width="9.140625" style="1"/>
    <col min="6917" max="6917" width="33.140625" style="1" customWidth="1"/>
    <col min="6918" max="6918" width="13.85546875" style="1" customWidth="1"/>
    <col min="6919" max="6920" width="14.7109375" style="1" customWidth="1"/>
    <col min="6921" max="7172" width="9.140625" style="1"/>
    <col min="7173" max="7173" width="33.140625" style="1" customWidth="1"/>
    <col min="7174" max="7174" width="13.85546875" style="1" customWidth="1"/>
    <col min="7175" max="7176" width="14.7109375" style="1" customWidth="1"/>
    <col min="7177" max="7428" width="9.140625" style="1"/>
    <col min="7429" max="7429" width="33.140625" style="1" customWidth="1"/>
    <col min="7430" max="7430" width="13.85546875" style="1" customWidth="1"/>
    <col min="7431" max="7432" width="14.7109375" style="1" customWidth="1"/>
    <col min="7433" max="7684" width="9.140625" style="1"/>
    <col min="7685" max="7685" width="33.140625" style="1" customWidth="1"/>
    <col min="7686" max="7686" width="13.85546875" style="1" customWidth="1"/>
    <col min="7687" max="7688" width="14.7109375" style="1" customWidth="1"/>
    <col min="7689" max="7940" width="9.140625" style="1"/>
    <col min="7941" max="7941" width="33.140625" style="1" customWidth="1"/>
    <col min="7942" max="7942" width="13.85546875" style="1" customWidth="1"/>
    <col min="7943" max="7944" width="14.7109375" style="1" customWidth="1"/>
    <col min="7945" max="8196" width="9.140625" style="1"/>
    <col min="8197" max="8197" width="33.140625" style="1" customWidth="1"/>
    <col min="8198" max="8198" width="13.85546875" style="1" customWidth="1"/>
    <col min="8199" max="8200" width="14.7109375" style="1" customWidth="1"/>
    <col min="8201" max="8452" width="9.140625" style="1"/>
    <col min="8453" max="8453" width="33.140625" style="1" customWidth="1"/>
    <col min="8454" max="8454" width="13.85546875" style="1" customWidth="1"/>
    <col min="8455" max="8456" width="14.7109375" style="1" customWidth="1"/>
    <col min="8457" max="8708" width="9.140625" style="1"/>
    <col min="8709" max="8709" width="33.140625" style="1" customWidth="1"/>
    <col min="8710" max="8710" width="13.85546875" style="1" customWidth="1"/>
    <col min="8711" max="8712" width="14.7109375" style="1" customWidth="1"/>
    <col min="8713" max="8964" width="9.140625" style="1"/>
    <col min="8965" max="8965" width="33.140625" style="1" customWidth="1"/>
    <col min="8966" max="8966" width="13.85546875" style="1" customWidth="1"/>
    <col min="8967" max="8968" width="14.7109375" style="1" customWidth="1"/>
    <col min="8969" max="9220" width="9.140625" style="1"/>
    <col min="9221" max="9221" width="33.140625" style="1" customWidth="1"/>
    <col min="9222" max="9222" width="13.85546875" style="1" customWidth="1"/>
    <col min="9223" max="9224" width="14.7109375" style="1" customWidth="1"/>
    <col min="9225" max="9476" width="9.140625" style="1"/>
    <col min="9477" max="9477" width="33.140625" style="1" customWidth="1"/>
    <col min="9478" max="9478" width="13.85546875" style="1" customWidth="1"/>
    <col min="9479" max="9480" width="14.7109375" style="1" customWidth="1"/>
    <col min="9481" max="9732" width="9.140625" style="1"/>
    <col min="9733" max="9733" width="33.140625" style="1" customWidth="1"/>
    <col min="9734" max="9734" width="13.85546875" style="1" customWidth="1"/>
    <col min="9735" max="9736" width="14.7109375" style="1" customWidth="1"/>
    <col min="9737" max="9988" width="9.140625" style="1"/>
    <col min="9989" max="9989" width="33.140625" style="1" customWidth="1"/>
    <col min="9990" max="9990" width="13.85546875" style="1" customWidth="1"/>
    <col min="9991" max="9992" width="14.7109375" style="1" customWidth="1"/>
    <col min="9993" max="10244" width="9.140625" style="1"/>
    <col min="10245" max="10245" width="33.140625" style="1" customWidth="1"/>
    <col min="10246" max="10246" width="13.85546875" style="1" customWidth="1"/>
    <col min="10247" max="10248" width="14.7109375" style="1" customWidth="1"/>
    <col min="10249" max="10500" width="9.140625" style="1"/>
    <col min="10501" max="10501" width="33.140625" style="1" customWidth="1"/>
    <col min="10502" max="10502" width="13.85546875" style="1" customWidth="1"/>
    <col min="10503" max="10504" width="14.7109375" style="1" customWidth="1"/>
    <col min="10505" max="10756" width="9.140625" style="1"/>
    <col min="10757" max="10757" width="33.140625" style="1" customWidth="1"/>
    <col min="10758" max="10758" width="13.85546875" style="1" customWidth="1"/>
    <col min="10759" max="10760" width="14.7109375" style="1" customWidth="1"/>
    <col min="10761" max="11012" width="9.140625" style="1"/>
    <col min="11013" max="11013" width="33.140625" style="1" customWidth="1"/>
    <col min="11014" max="11014" width="13.85546875" style="1" customWidth="1"/>
    <col min="11015" max="11016" width="14.7109375" style="1" customWidth="1"/>
    <col min="11017" max="11268" width="9.140625" style="1"/>
    <col min="11269" max="11269" width="33.140625" style="1" customWidth="1"/>
    <col min="11270" max="11270" width="13.85546875" style="1" customWidth="1"/>
    <col min="11271" max="11272" width="14.7109375" style="1" customWidth="1"/>
    <col min="11273" max="11524" width="9.140625" style="1"/>
    <col min="11525" max="11525" width="33.140625" style="1" customWidth="1"/>
    <col min="11526" max="11526" width="13.85546875" style="1" customWidth="1"/>
    <col min="11527" max="11528" width="14.7109375" style="1" customWidth="1"/>
    <col min="11529" max="11780" width="9.140625" style="1"/>
    <col min="11781" max="11781" width="33.140625" style="1" customWidth="1"/>
    <col min="11782" max="11782" width="13.85546875" style="1" customWidth="1"/>
    <col min="11783" max="11784" width="14.7109375" style="1" customWidth="1"/>
    <col min="11785" max="12036" width="9.140625" style="1"/>
    <col min="12037" max="12037" width="33.140625" style="1" customWidth="1"/>
    <col min="12038" max="12038" width="13.85546875" style="1" customWidth="1"/>
    <col min="12039" max="12040" width="14.7109375" style="1" customWidth="1"/>
    <col min="12041" max="12292" width="9.140625" style="1"/>
    <col min="12293" max="12293" width="33.140625" style="1" customWidth="1"/>
    <col min="12294" max="12294" width="13.85546875" style="1" customWidth="1"/>
    <col min="12295" max="12296" width="14.7109375" style="1" customWidth="1"/>
    <col min="12297" max="12548" width="9.140625" style="1"/>
    <col min="12549" max="12549" width="33.140625" style="1" customWidth="1"/>
    <col min="12550" max="12550" width="13.85546875" style="1" customWidth="1"/>
    <col min="12551" max="12552" width="14.7109375" style="1" customWidth="1"/>
    <col min="12553" max="12804" width="9.140625" style="1"/>
    <col min="12805" max="12805" width="33.140625" style="1" customWidth="1"/>
    <col min="12806" max="12806" width="13.85546875" style="1" customWidth="1"/>
    <col min="12807" max="12808" width="14.7109375" style="1" customWidth="1"/>
    <col min="12809" max="13060" width="9.140625" style="1"/>
    <col min="13061" max="13061" width="33.140625" style="1" customWidth="1"/>
    <col min="13062" max="13062" width="13.85546875" style="1" customWidth="1"/>
    <col min="13063" max="13064" width="14.7109375" style="1" customWidth="1"/>
    <col min="13065" max="13316" width="9.140625" style="1"/>
    <col min="13317" max="13317" width="33.140625" style="1" customWidth="1"/>
    <col min="13318" max="13318" width="13.85546875" style="1" customWidth="1"/>
    <col min="13319" max="13320" width="14.7109375" style="1" customWidth="1"/>
    <col min="13321" max="13572" width="9.140625" style="1"/>
    <col min="13573" max="13573" width="33.140625" style="1" customWidth="1"/>
    <col min="13574" max="13574" width="13.85546875" style="1" customWidth="1"/>
    <col min="13575" max="13576" width="14.7109375" style="1" customWidth="1"/>
    <col min="13577" max="13828" width="9.140625" style="1"/>
    <col min="13829" max="13829" width="33.140625" style="1" customWidth="1"/>
    <col min="13830" max="13830" width="13.85546875" style="1" customWidth="1"/>
    <col min="13831" max="13832" width="14.7109375" style="1" customWidth="1"/>
    <col min="13833" max="14084" width="9.140625" style="1"/>
    <col min="14085" max="14085" width="33.140625" style="1" customWidth="1"/>
    <col min="14086" max="14086" width="13.85546875" style="1" customWidth="1"/>
    <col min="14087" max="14088" width="14.7109375" style="1" customWidth="1"/>
    <col min="14089" max="14340" width="9.140625" style="1"/>
    <col min="14341" max="14341" width="33.140625" style="1" customWidth="1"/>
    <col min="14342" max="14342" width="13.85546875" style="1" customWidth="1"/>
    <col min="14343" max="14344" width="14.7109375" style="1" customWidth="1"/>
    <col min="14345" max="14596" width="9.140625" style="1"/>
    <col min="14597" max="14597" width="33.140625" style="1" customWidth="1"/>
    <col min="14598" max="14598" width="13.85546875" style="1" customWidth="1"/>
    <col min="14599" max="14600" width="14.7109375" style="1" customWidth="1"/>
    <col min="14601" max="14852" width="9.140625" style="1"/>
    <col min="14853" max="14853" width="33.140625" style="1" customWidth="1"/>
    <col min="14854" max="14854" width="13.85546875" style="1" customWidth="1"/>
    <col min="14855" max="14856" width="14.7109375" style="1" customWidth="1"/>
    <col min="14857" max="15108" width="9.140625" style="1"/>
    <col min="15109" max="15109" width="33.140625" style="1" customWidth="1"/>
    <col min="15110" max="15110" width="13.85546875" style="1" customWidth="1"/>
    <col min="15111" max="15112" width="14.7109375" style="1" customWidth="1"/>
    <col min="15113" max="15364" width="9.140625" style="1"/>
    <col min="15365" max="15365" width="33.140625" style="1" customWidth="1"/>
    <col min="15366" max="15366" width="13.85546875" style="1" customWidth="1"/>
    <col min="15367" max="15368" width="14.7109375" style="1" customWidth="1"/>
    <col min="15369" max="15620" width="9.140625" style="1"/>
    <col min="15621" max="15621" width="33.140625" style="1" customWidth="1"/>
    <col min="15622" max="15622" width="13.85546875" style="1" customWidth="1"/>
    <col min="15623" max="15624" width="14.7109375" style="1" customWidth="1"/>
    <col min="15625" max="15876" width="9.140625" style="1"/>
    <col min="15877" max="15877" width="33.140625" style="1" customWidth="1"/>
    <col min="15878" max="15878" width="13.85546875" style="1" customWidth="1"/>
    <col min="15879" max="15880" width="14.7109375" style="1" customWidth="1"/>
    <col min="15881" max="16132" width="9.140625" style="1"/>
    <col min="16133" max="16133" width="33.140625" style="1" customWidth="1"/>
    <col min="16134" max="16134" width="13.85546875" style="1" customWidth="1"/>
    <col min="16135" max="16136" width="14.7109375" style="1" customWidth="1"/>
    <col min="16137" max="16384" width="9.140625" style="1"/>
  </cols>
  <sheetData>
    <row r="1" spans="1:12" ht="18" x14ac:dyDescent="0.25">
      <c r="A1" s="25"/>
      <c r="B1" s="14"/>
      <c r="C1" s="284"/>
      <c r="D1" s="14"/>
      <c r="E1" s="14"/>
      <c r="F1" s="14"/>
      <c r="G1" s="14"/>
      <c r="H1" s="1232" t="s">
        <v>263</v>
      </c>
      <c r="I1" s="1233"/>
      <c r="J1" s="254"/>
    </row>
    <row r="2" spans="1:12" x14ac:dyDescent="0.2">
      <c r="A2" s="25"/>
      <c r="B2" s="14"/>
      <c r="C2" s="284"/>
      <c r="D2" s="14"/>
      <c r="E2" s="14"/>
      <c r="F2" s="14"/>
      <c r="G2" s="14"/>
      <c r="H2" s="249"/>
      <c r="I2" s="250"/>
    </row>
    <row r="3" spans="1:12" ht="60" customHeight="1" x14ac:dyDescent="0.3">
      <c r="A3" s="1252" t="s">
        <v>1313</v>
      </c>
      <c r="B3" s="1252"/>
      <c r="C3" s="1252"/>
      <c r="D3" s="1252"/>
      <c r="E3" s="1252"/>
      <c r="F3" s="1252"/>
      <c r="G3" s="1252"/>
      <c r="H3" s="1252"/>
      <c r="I3" s="1252"/>
    </row>
    <row r="4" spans="1:12" ht="24.95" customHeight="1" x14ac:dyDescent="0.25">
      <c r="A4" s="258"/>
      <c r="B4" s="259"/>
      <c r="C4" s="285"/>
      <c r="D4" s="259"/>
      <c r="E4" s="259"/>
      <c r="F4" s="259"/>
      <c r="G4" s="259"/>
      <c r="H4" s="259"/>
      <c r="I4" s="259"/>
    </row>
    <row r="5" spans="1:12" ht="18" customHeight="1" x14ac:dyDescent="0.25">
      <c r="A5" s="247" t="s">
        <v>756</v>
      </c>
      <c r="B5" s="256"/>
      <c r="C5" s="286"/>
      <c r="D5" s="256"/>
      <c r="E5" s="256"/>
      <c r="F5" s="256"/>
      <c r="G5" s="256"/>
      <c r="H5" s="256"/>
      <c r="I5" s="256"/>
    </row>
    <row r="6" spans="1:12" ht="15.75" customHeight="1" x14ac:dyDescent="0.25">
      <c r="A6" s="27"/>
      <c r="B6" s="257"/>
      <c r="C6" s="287"/>
      <c r="D6" s="257"/>
      <c r="E6" s="257"/>
      <c r="F6" s="257"/>
      <c r="G6" s="257"/>
      <c r="H6" s="257"/>
      <c r="I6" s="257"/>
    </row>
    <row r="7" spans="1:12" ht="39.75" customHeight="1" x14ac:dyDescent="0.2">
      <c r="A7" s="1254" t="s">
        <v>754</v>
      </c>
      <c r="B7" s="1225" t="s">
        <v>906</v>
      </c>
      <c r="C7" s="1225"/>
      <c r="D7" s="1225"/>
      <c r="E7" s="1229" t="s">
        <v>802</v>
      </c>
      <c r="F7" s="1230"/>
      <c r="G7" s="1231"/>
      <c r="H7" s="1225" t="s">
        <v>757</v>
      </c>
      <c r="I7" s="1225"/>
      <c r="J7" s="248"/>
    </row>
    <row r="8" spans="1:12" ht="24" customHeight="1" x14ac:dyDescent="0.2">
      <c r="A8" s="1254"/>
      <c r="B8" s="1257" t="s">
        <v>905</v>
      </c>
      <c r="C8" s="1255" t="s">
        <v>898</v>
      </c>
      <c r="D8" s="1256"/>
      <c r="E8" s="1259" t="s">
        <v>755</v>
      </c>
      <c r="F8" s="1260" t="s">
        <v>758</v>
      </c>
      <c r="G8" s="1256"/>
      <c r="H8" s="1257" t="s">
        <v>912</v>
      </c>
      <c r="I8" s="1257" t="s">
        <v>806</v>
      </c>
      <c r="J8" s="248"/>
    </row>
    <row r="9" spans="1:12" ht="28.5" customHeight="1" x14ac:dyDescent="0.2">
      <c r="A9" s="1254"/>
      <c r="B9" s="1258"/>
      <c r="C9" s="283" t="s">
        <v>798</v>
      </c>
      <c r="D9" s="251" t="s">
        <v>799</v>
      </c>
      <c r="E9" s="1259"/>
      <c r="F9" s="251" t="s">
        <v>1165</v>
      </c>
      <c r="G9" s="483" t="s">
        <v>1166</v>
      </c>
      <c r="H9" s="1258"/>
      <c r="I9" s="1258"/>
      <c r="J9" s="248"/>
      <c r="K9" s="301" t="s">
        <v>807</v>
      </c>
      <c r="L9" s="301" t="s">
        <v>808</v>
      </c>
    </row>
    <row r="10" spans="1:12" ht="20.100000000000001" customHeight="1" x14ac:dyDescent="0.2">
      <c r="A10" s="291"/>
      <c r="B10" s="292"/>
      <c r="C10" s="293"/>
      <c r="D10" s="292"/>
      <c r="E10" s="292"/>
      <c r="F10" s="292"/>
      <c r="G10" s="292"/>
      <c r="H10" s="294"/>
      <c r="I10" s="295"/>
      <c r="K10" s="301" t="s">
        <v>800</v>
      </c>
      <c r="L10" s="301"/>
    </row>
    <row r="11" spans="1:12" ht="20.100000000000001" customHeight="1" x14ac:dyDescent="0.2">
      <c r="A11" s="296"/>
      <c r="B11" s="297"/>
      <c r="C11" s="298"/>
      <c r="D11" s="297"/>
      <c r="E11" s="297"/>
      <c r="F11" s="297"/>
      <c r="G11" s="297"/>
      <c r="H11" s="299"/>
      <c r="I11" s="300"/>
      <c r="K11" s="301" t="s">
        <v>801</v>
      </c>
      <c r="L11" s="301"/>
    </row>
    <row r="12" spans="1:12" ht="20.100000000000001" customHeight="1" x14ac:dyDescent="0.2">
      <c r="A12" s="296"/>
      <c r="B12" s="297"/>
      <c r="C12" s="298"/>
      <c r="D12" s="297"/>
      <c r="E12" s="297"/>
      <c r="F12" s="297"/>
      <c r="G12" s="297"/>
      <c r="H12" s="299"/>
      <c r="I12" s="300"/>
      <c r="K12" s="302" t="s">
        <v>803</v>
      </c>
    </row>
    <row r="13" spans="1:12" ht="20.100000000000001" customHeight="1" x14ac:dyDescent="0.2">
      <c r="A13" s="296"/>
      <c r="B13" s="297"/>
      <c r="C13" s="298"/>
      <c r="D13" s="297"/>
      <c r="E13" s="297"/>
      <c r="F13" s="297"/>
      <c r="G13" s="297"/>
      <c r="H13" s="299"/>
      <c r="I13" s="300"/>
      <c r="K13" s="303" t="s">
        <v>804</v>
      </c>
    </row>
    <row r="14" spans="1:12" ht="20.100000000000001" customHeight="1" x14ac:dyDescent="0.2">
      <c r="A14" s="296"/>
      <c r="B14" s="297"/>
      <c r="C14" s="298"/>
      <c r="D14" s="297"/>
      <c r="E14" s="297"/>
      <c r="F14" s="297"/>
      <c r="G14" s="297"/>
      <c r="H14" s="299"/>
      <c r="I14" s="300"/>
      <c r="K14" s="303" t="s">
        <v>805</v>
      </c>
    </row>
    <row r="15" spans="1:12" ht="20.100000000000001" customHeight="1" x14ac:dyDescent="0.2">
      <c r="A15" s="296"/>
      <c r="B15" s="297"/>
      <c r="C15" s="298"/>
      <c r="D15" s="297"/>
      <c r="E15" s="297"/>
      <c r="F15" s="297"/>
      <c r="G15" s="297"/>
      <c r="H15" s="299"/>
      <c r="I15" s="300"/>
    </row>
    <row r="16" spans="1:12" ht="20.100000000000001" customHeight="1" x14ac:dyDescent="0.2">
      <c r="A16" s="296"/>
      <c r="B16" s="297"/>
      <c r="C16" s="298"/>
      <c r="D16" s="297"/>
      <c r="E16" s="297"/>
      <c r="F16" s="297"/>
      <c r="G16" s="297"/>
      <c r="H16" s="299"/>
      <c r="I16" s="300"/>
    </row>
    <row r="17" spans="1:9" ht="20.100000000000001" customHeight="1" x14ac:dyDescent="0.2">
      <c r="A17" s="296"/>
      <c r="B17" s="297"/>
      <c r="C17" s="298"/>
      <c r="D17" s="297"/>
      <c r="E17" s="297"/>
      <c r="F17" s="297"/>
      <c r="G17" s="297"/>
      <c r="H17" s="299"/>
      <c r="I17" s="300"/>
    </row>
    <row r="18" spans="1:9" ht="20.100000000000001" customHeight="1" x14ac:dyDescent="0.2">
      <c r="A18" s="296"/>
      <c r="B18" s="297"/>
      <c r="C18" s="298"/>
      <c r="D18" s="297"/>
      <c r="E18" s="297"/>
      <c r="F18" s="297"/>
      <c r="G18" s="297"/>
      <c r="H18" s="299"/>
      <c r="I18" s="300"/>
    </row>
    <row r="19" spans="1:9" ht="20.100000000000001" customHeight="1" x14ac:dyDescent="0.2">
      <c r="A19" s="296"/>
      <c r="B19" s="297"/>
      <c r="C19" s="298"/>
      <c r="D19" s="297"/>
      <c r="E19" s="297"/>
      <c r="F19" s="297"/>
      <c r="G19" s="297"/>
      <c r="H19" s="299"/>
      <c r="I19" s="300"/>
    </row>
    <row r="20" spans="1:9" ht="20.100000000000001" customHeight="1" x14ac:dyDescent="0.2">
      <c r="A20" s="296"/>
      <c r="B20" s="297"/>
      <c r="C20" s="298"/>
      <c r="D20" s="297"/>
      <c r="E20" s="297"/>
      <c r="F20" s="297"/>
      <c r="G20" s="297"/>
      <c r="H20" s="299"/>
      <c r="I20" s="300"/>
    </row>
    <row r="21" spans="1:9" ht="20.100000000000001" customHeight="1" x14ac:dyDescent="0.2">
      <c r="A21" s="296"/>
      <c r="B21" s="297"/>
      <c r="C21" s="298"/>
      <c r="D21" s="297"/>
      <c r="E21" s="297"/>
      <c r="F21" s="297"/>
      <c r="G21" s="297"/>
      <c r="H21" s="299"/>
      <c r="I21" s="300"/>
    </row>
    <row r="22" spans="1:9" ht="20.100000000000001" customHeight="1" x14ac:dyDescent="0.2">
      <c r="A22" s="296"/>
      <c r="B22" s="297"/>
      <c r="C22" s="298"/>
      <c r="D22" s="297"/>
      <c r="E22" s="297"/>
      <c r="F22" s="297"/>
      <c r="G22" s="297"/>
      <c r="H22" s="299"/>
      <c r="I22" s="300"/>
    </row>
    <row r="23" spans="1:9" ht="20.100000000000001" customHeight="1" x14ac:dyDescent="0.2">
      <c r="A23" s="296"/>
      <c r="B23" s="297"/>
      <c r="C23" s="298"/>
      <c r="D23" s="297"/>
      <c r="E23" s="297"/>
      <c r="F23" s="297"/>
      <c r="G23" s="297"/>
      <c r="H23" s="299"/>
      <c r="I23" s="300"/>
    </row>
    <row r="24" spans="1:9" ht="20.100000000000001" customHeight="1" x14ac:dyDescent="0.2">
      <c r="A24" s="296"/>
      <c r="B24" s="297"/>
      <c r="C24" s="298"/>
      <c r="D24" s="297"/>
      <c r="E24" s="297"/>
      <c r="F24" s="297"/>
      <c r="G24" s="297"/>
      <c r="H24" s="299"/>
      <c r="I24" s="300"/>
    </row>
    <row r="25" spans="1:9" ht="20.100000000000001" customHeight="1" x14ac:dyDescent="0.2">
      <c r="A25" s="296"/>
      <c r="B25" s="297"/>
      <c r="C25" s="298"/>
      <c r="D25" s="297"/>
      <c r="E25" s="297"/>
      <c r="F25" s="297"/>
      <c r="G25" s="297"/>
      <c r="H25" s="299"/>
      <c r="I25" s="300"/>
    </row>
    <row r="26" spans="1:9" ht="20.100000000000001" customHeight="1" x14ac:dyDescent="0.2">
      <c r="A26" s="296"/>
      <c r="B26" s="297"/>
      <c r="C26" s="298"/>
      <c r="D26" s="297"/>
      <c r="E26" s="297"/>
      <c r="F26" s="297"/>
      <c r="G26" s="297"/>
      <c r="H26" s="299"/>
      <c r="I26" s="300"/>
    </row>
    <row r="27" spans="1:9" ht="20.100000000000001" customHeight="1" x14ac:dyDescent="0.2">
      <c r="A27" s="296"/>
      <c r="B27" s="297"/>
      <c r="C27" s="298"/>
      <c r="D27" s="297"/>
      <c r="E27" s="297"/>
      <c r="F27" s="297"/>
      <c r="G27" s="297"/>
      <c r="H27" s="299"/>
      <c r="I27" s="300"/>
    </row>
    <row r="28" spans="1:9" ht="20.100000000000001" customHeight="1" x14ac:dyDescent="0.2">
      <c r="A28" s="296"/>
      <c r="B28" s="297"/>
      <c r="C28" s="298"/>
      <c r="D28" s="297"/>
      <c r="E28" s="297"/>
      <c r="F28" s="297"/>
      <c r="G28" s="297"/>
      <c r="H28" s="299"/>
      <c r="I28" s="300"/>
    </row>
    <row r="29" spans="1:9" ht="20.100000000000001" customHeight="1" x14ac:dyDescent="0.2">
      <c r="A29" s="296"/>
      <c r="B29" s="297"/>
      <c r="C29" s="298"/>
      <c r="D29" s="297"/>
      <c r="E29" s="297"/>
      <c r="F29" s="297"/>
      <c r="G29" s="297"/>
      <c r="H29" s="299"/>
      <c r="I29" s="300"/>
    </row>
    <row r="30" spans="1:9" ht="20.100000000000001" customHeight="1" x14ac:dyDescent="0.2">
      <c r="A30" s="296"/>
      <c r="B30" s="297"/>
      <c r="C30" s="298"/>
      <c r="D30" s="297"/>
      <c r="E30" s="297"/>
      <c r="F30" s="297"/>
      <c r="G30" s="297"/>
      <c r="H30" s="299"/>
      <c r="I30" s="300"/>
    </row>
    <row r="31" spans="1:9" ht="20.100000000000001" customHeight="1" x14ac:dyDescent="0.2">
      <c r="A31" s="296"/>
      <c r="B31" s="297"/>
      <c r="C31" s="298"/>
      <c r="D31" s="297"/>
      <c r="E31" s="297"/>
      <c r="F31" s="297"/>
      <c r="G31" s="297"/>
      <c r="H31" s="299"/>
      <c r="I31" s="300"/>
    </row>
    <row r="32" spans="1:9" ht="20.100000000000001" customHeight="1" x14ac:dyDescent="0.2">
      <c r="A32" s="296"/>
      <c r="B32" s="297"/>
      <c r="C32" s="298"/>
      <c r="D32" s="297"/>
      <c r="E32" s="297"/>
      <c r="F32" s="297"/>
      <c r="G32" s="297"/>
      <c r="H32" s="299"/>
      <c r="I32" s="300"/>
    </row>
    <row r="33" spans="1:9" ht="20.100000000000001" customHeight="1" x14ac:dyDescent="0.2">
      <c r="A33" s="296"/>
      <c r="B33" s="297"/>
      <c r="C33" s="298"/>
      <c r="D33" s="297"/>
      <c r="E33" s="297"/>
      <c r="F33" s="297"/>
      <c r="G33" s="297"/>
      <c r="H33" s="299"/>
      <c r="I33" s="300"/>
    </row>
    <row r="34" spans="1:9" ht="20.100000000000001" customHeight="1" x14ac:dyDescent="0.2">
      <c r="A34" s="296"/>
      <c r="B34" s="297"/>
      <c r="C34" s="298"/>
      <c r="D34" s="297"/>
      <c r="E34" s="297"/>
      <c r="F34" s="297"/>
      <c r="G34" s="297"/>
      <c r="H34" s="299"/>
      <c r="I34" s="300"/>
    </row>
    <row r="35" spans="1:9" ht="20.100000000000001" customHeight="1" x14ac:dyDescent="0.2">
      <c r="A35" s="296"/>
      <c r="B35" s="297"/>
      <c r="C35" s="298"/>
      <c r="D35" s="297"/>
      <c r="E35" s="297"/>
      <c r="F35" s="297"/>
      <c r="G35" s="297"/>
      <c r="H35" s="299"/>
      <c r="I35" s="300"/>
    </row>
    <row r="36" spans="1:9" ht="20.100000000000001" customHeight="1" x14ac:dyDescent="0.2">
      <c r="A36" s="296"/>
      <c r="B36" s="297"/>
      <c r="C36" s="298"/>
      <c r="D36" s="297"/>
      <c r="E36" s="297"/>
      <c r="F36" s="297"/>
      <c r="G36" s="297"/>
      <c r="H36" s="299"/>
      <c r="I36" s="300"/>
    </row>
    <row r="37" spans="1:9" ht="20.100000000000001" customHeight="1" x14ac:dyDescent="0.2">
      <c r="A37" s="358"/>
      <c r="B37" s="359"/>
      <c r="C37" s="360"/>
      <c r="D37" s="359"/>
      <c r="E37" s="359"/>
      <c r="F37" s="359"/>
      <c r="G37" s="359"/>
      <c r="H37" s="361"/>
      <c r="I37" s="362"/>
    </row>
    <row r="38" spans="1:9" ht="21.75" customHeight="1" x14ac:dyDescent="0.2">
      <c r="A38" s="363" t="s">
        <v>271</v>
      </c>
      <c r="B38" s="364">
        <f>SUM(B10:B37)</f>
        <v>0</v>
      </c>
      <c r="C38" s="365"/>
      <c r="D38" s="364">
        <f>SUM(D10:D37)</f>
        <v>0</v>
      </c>
      <c r="E38" s="364">
        <f t="shared" ref="E38:I38" si="0">SUM(E10:E37)</f>
        <v>0</v>
      </c>
      <c r="F38" s="364"/>
      <c r="G38" s="364">
        <f t="shared" si="0"/>
        <v>0</v>
      </c>
      <c r="H38" s="364">
        <f t="shared" si="0"/>
        <v>0</v>
      </c>
      <c r="I38" s="366">
        <f t="shared" si="0"/>
        <v>0</v>
      </c>
    </row>
    <row r="39" spans="1:9" ht="20.100000000000001" customHeight="1" x14ac:dyDescent="0.2"/>
    <row r="40" spans="1:9" ht="20.100000000000001" customHeight="1" x14ac:dyDescent="0.2"/>
    <row r="41" spans="1:9" ht="20.100000000000001" customHeight="1" x14ac:dyDescent="0.2"/>
    <row r="42" spans="1:9" ht="15" customHeight="1" x14ac:dyDescent="0.2">
      <c r="A42" s="260" t="s">
        <v>773</v>
      </c>
      <c r="G42" s="1253" t="s">
        <v>759</v>
      </c>
      <c r="H42" s="1253"/>
      <c r="I42" s="1253"/>
    </row>
    <row r="45" spans="1:9" x14ac:dyDescent="0.2">
      <c r="C45" s="523"/>
    </row>
    <row r="83" spans="5:6" x14ac:dyDescent="0.2">
      <c r="E83" s="124"/>
      <c r="F83" s="124"/>
    </row>
  </sheetData>
  <mergeCells count="13">
    <mergeCell ref="H1:I1"/>
    <mergeCell ref="A3:I3"/>
    <mergeCell ref="G42:I42"/>
    <mergeCell ref="B7:D7"/>
    <mergeCell ref="H7:I7"/>
    <mergeCell ref="E7:G7"/>
    <mergeCell ref="A7:A9"/>
    <mergeCell ref="C8:D8"/>
    <mergeCell ref="B8:B9"/>
    <mergeCell ref="E8:E9"/>
    <mergeCell ref="H8:H9"/>
    <mergeCell ref="I8:I9"/>
    <mergeCell ref="F8:G8"/>
  </mergeCells>
  <dataValidations count="2">
    <dataValidation type="list" allowBlank="1" showInputMessage="1" showErrorMessage="1" sqref="C10:C37">
      <formula1>$K$12:$K$14</formula1>
    </dataValidation>
    <dataValidation type="list" allowBlank="1" showInputMessage="1" showErrorMessage="1" sqref="J10">
      <formula1>#REF!</formula1>
    </dataValidation>
  </dataValidations>
  <printOptions horizontalCentered="1"/>
  <pageMargins left="0.25" right="0.25" top="0.5" bottom="0.5" header="0.5" footer="0.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5"/>
  <sheetViews>
    <sheetView view="pageBreakPreview" zoomScaleNormal="100" zoomScaleSheetLayoutView="100" workbookViewId="0">
      <selection activeCell="A40" sqref="A40"/>
    </sheetView>
  </sheetViews>
  <sheetFormatPr defaultRowHeight="15" x14ac:dyDescent="0.25"/>
  <cols>
    <col min="1" max="1" width="52" style="512" customWidth="1"/>
    <col min="2" max="6" width="14.7109375" style="512" customWidth="1"/>
    <col min="258" max="258" width="46.7109375" customWidth="1"/>
    <col min="259" max="260" width="22.7109375" customWidth="1"/>
    <col min="514" max="514" width="46.7109375" customWidth="1"/>
    <col min="515" max="516" width="22.7109375" customWidth="1"/>
    <col min="770" max="770" width="46.7109375" customWidth="1"/>
    <col min="771" max="772" width="22.7109375" customWidth="1"/>
    <col min="1026" max="1026" width="46.7109375" customWidth="1"/>
    <col min="1027" max="1028" width="22.7109375" customWidth="1"/>
    <col min="1282" max="1282" width="46.7109375" customWidth="1"/>
    <col min="1283" max="1284" width="22.7109375" customWidth="1"/>
    <col min="1538" max="1538" width="46.7109375" customWidth="1"/>
    <col min="1539" max="1540" width="22.7109375" customWidth="1"/>
    <col min="1794" max="1794" width="46.7109375" customWidth="1"/>
    <col min="1795" max="1796" width="22.7109375" customWidth="1"/>
    <col min="2050" max="2050" width="46.7109375" customWidth="1"/>
    <col min="2051" max="2052" width="22.7109375" customWidth="1"/>
    <col min="2306" max="2306" width="46.7109375" customWidth="1"/>
    <col min="2307" max="2308" width="22.7109375" customWidth="1"/>
    <col min="2562" max="2562" width="46.7109375" customWidth="1"/>
    <col min="2563" max="2564" width="22.7109375" customWidth="1"/>
    <col min="2818" max="2818" width="46.7109375" customWidth="1"/>
    <col min="2819" max="2820" width="22.7109375" customWidth="1"/>
    <col min="3074" max="3074" width="46.7109375" customWidth="1"/>
    <col min="3075" max="3076" width="22.7109375" customWidth="1"/>
    <col min="3330" max="3330" width="46.7109375" customWidth="1"/>
    <col min="3331" max="3332" width="22.7109375" customWidth="1"/>
    <col min="3586" max="3586" width="46.7109375" customWidth="1"/>
    <col min="3587" max="3588" width="22.7109375" customWidth="1"/>
    <col min="3842" max="3842" width="46.7109375" customWidth="1"/>
    <col min="3843" max="3844" width="22.7109375" customWidth="1"/>
    <col min="4098" max="4098" width="46.7109375" customWidth="1"/>
    <col min="4099" max="4100" width="22.7109375" customWidth="1"/>
    <col min="4354" max="4354" width="46.7109375" customWidth="1"/>
    <col min="4355" max="4356" width="22.7109375" customWidth="1"/>
    <col min="4610" max="4610" width="46.7109375" customWidth="1"/>
    <col min="4611" max="4612" width="22.7109375" customWidth="1"/>
    <col min="4866" max="4866" width="46.7109375" customWidth="1"/>
    <col min="4867" max="4868" width="22.7109375" customWidth="1"/>
    <col min="5122" max="5122" width="46.7109375" customWidth="1"/>
    <col min="5123" max="5124" width="22.7109375" customWidth="1"/>
    <col min="5378" max="5378" width="46.7109375" customWidth="1"/>
    <col min="5379" max="5380" width="22.7109375" customWidth="1"/>
    <col min="5634" max="5634" width="46.7109375" customWidth="1"/>
    <col min="5635" max="5636" width="22.7109375" customWidth="1"/>
    <col min="5890" max="5890" width="46.7109375" customWidth="1"/>
    <col min="5891" max="5892" width="22.7109375" customWidth="1"/>
    <col min="6146" max="6146" width="46.7109375" customWidth="1"/>
    <col min="6147" max="6148" width="22.7109375" customWidth="1"/>
    <col min="6402" max="6402" width="46.7109375" customWidth="1"/>
    <col min="6403" max="6404" width="22.7109375" customWidth="1"/>
    <col min="6658" max="6658" width="46.7109375" customWidth="1"/>
    <col min="6659" max="6660" width="22.7109375" customWidth="1"/>
    <col min="6914" max="6914" width="46.7109375" customWidth="1"/>
    <col min="6915" max="6916" width="22.7109375" customWidth="1"/>
    <col min="7170" max="7170" width="46.7109375" customWidth="1"/>
    <col min="7171" max="7172" width="22.7109375" customWidth="1"/>
    <col min="7426" max="7426" width="46.7109375" customWidth="1"/>
    <col min="7427" max="7428" width="22.7109375" customWidth="1"/>
    <col min="7682" max="7682" width="46.7109375" customWidth="1"/>
    <col min="7683" max="7684" width="22.7109375" customWidth="1"/>
    <col min="7938" max="7938" width="46.7109375" customWidth="1"/>
    <col min="7939" max="7940" width="22.7109375" customWidth="1"/>
    <col min="8194" max="8194" width="46.7109375" customWidth="1"/>
    <col min="8195" max="8196" width="22.7109375" customWidth="1"/>
    <col min="8450" max="8450" width="46.7109375" customWidth="1"/>
    <col min="8451" max="8452" width="22.7109375" customWidth="1"/>
    <col min="8706" max="8706" width="46.7109375" customWidth="1"/>
    <col min="8707" max="8708" width="22.7109375" customWidth="1"/>
    <col min="8962" max="8962" width="46.7109375" customWidth="1"/>
    <col min="8963" max="8964" width="22.7109375" customWidth="1"/>
    <col min="9218" max="9218" width="46.7109375" customWidth="1"/>
    <col min="9219" max="9220" width="22.7109375" customWidth="1"/>
    <col min="9474" max="9474" width="46.7109375" customWidth="1"/>
    <col min="9475" max="9476" width="22.7109375" customWidth="1"/>
    <col min="9730" max="9730" width="46.7109375" customWidth="1"/>
    <col min="9731" max="9732" width="22.7109375" customWidth="1"/>
    <col min="9986" max="9986" width="46.7109375" customWidth="1"/>
    <col min="9987" max="9988" width="22.7109375" customWidth="1"/>
    <col min="10242" max="10242" width="46.7109375" customWidth="1"/>
    <col min="10243" max="10244" width="22.7109375" customWidth="1"/>
    <col min="10498" max="10498" width="46.7109375" customWidth="1"/>
    <col min="10499" max="10500" width="22.7109375" customWidth="1"/>
    <col min="10754" max="10754" width="46.7109375" customWidth="1"/>
    <col min="10755" max="10756" width="22.7109375" customWidth="1"/>
    <col min="11010" max="11010" width="46.7109375" customWidth="1"/>
    <col min="11011" max="11012" width="22.7109375" customWidth="1"/>
    <col min="11266" max="11266" width="46.7109375" customWidth="1"/>
    <col min="11267" max="11268" width="22.7109375" customWidth="1"/>
    <col min="11522" max="11522" width="46.7109375" customWidth="1"/>
    <col min="11523" max="11524" width="22.7109375" customWidth="1"/>
    <col min="11778" max="11778" width="46.7109375" customWidth="1"/>
    <col min="11779" max="11780" width="22.7109375" customWidth="1"/>
    <col min="12034" max="12034" width="46.7109375" customWidth="1"/>
    <col min="12035" max="12036" width="22.7109375" customWidth="1"/>
    <col min="12290" max="12290" width="46.7109375" customWidth="1"/>
    <col min="12291" max="12292" width="22.7109375" customWidth="1"/>
    <col min="12546" max="12546" width="46.7109375" customWidth="1"/>
    <col min="12547" max="12548" width="22.7109375" customWidth="1"/>
    <col min="12802" max="12802" width="46.7109375" customWidth="1"/>
    <col min="12803" max="12804" width="22.7109375" customWidth="1"/>
    <col min="13058" max="13058" width="46.7109375" customWidth="1"/>
    <col min="13059" max="13060" width="22.7109375" customWidth="1"/>
    <col min="13314" max="13314" width="46.7109375" customWidth="1"/>
    <col min="13315" max="13316" width="22.7109375" customWidth="1"/>
    <col min="13570" max="13570" width="46.7109375" customWidth="1"/>
    <col min="13571" max="13572" width="22.7109375" customWidth="1"/>
    <col min="13826" max="13826" width="46.7109375" customWidth="1"/>
    <col min="13827" max="13828" width="22.7109375" customWidth="1"/>
    <col min="14082" max="14082" width="46.7109375" customWidth="1"/>
    <col min="14083" max="14084" width="22.7109375" customWidth="1"/>
    <col min="14338" max="14338" width="46.7109375" customWidth="1"/>
    <col min="14339" max="14340" width="22.7109375" customWidth="1"/>
    <col min="14594" max="14594" width="46.7109375" customWidth="1"/>
    <col min="14595" max="14596" width="22.7109375" customWidth="1"/>
    <col min="14850" max="14850" width="46.7109375" customWidth="1"/>
    <col min="14851" max="14852" width="22.7109375" customWidth="1"/>
    <col min="15106" max="15106" width="46.7109375" customWidth="1"/>
    <col min="15107" max="15108" width="22.7109375" customWidth="1"/>
    <col min="15362" max="15362" width="46.7109375" customWidth="1"/>
    <col min="15363" max="15364" width="22.7109375" customWidth="1"/>
    <col min="15618" max="15618" width="46.7109375" customWidth="1"/>
    <col min="15619" max="15620" width="22.7109375" customWidth="1"/>
    <col min="15874" max="15874" width="46.7109375" customWidth="1"/>
    <col min="15875" max="15876" width="22.7109375" customWidth="1"/>
    <col min="16130" max="16130" width="46.7109375" customWidth="1"/>
    <col min="16131" max="16132" width="22.7109375" customWidth="1"/>
  </cols>
  <sheetData>
    <row r="1" spans="1:6" ht="46.5" customHeight="1" x14ac:dyDescent="0.25">
      <c r="A1" s="1281" t="s">
        <v>1215</v>
      </c>
      <c r="B1" s="1282"/>
      <c r="C1" s="1282"/>
      <c r="D1" s="1282"/>
      <c r="E1" s="1282"/>
      <c r="F1" s="1283"/>
    </row>
    <row r="2" spans="1:6" ht="26.25" customHeight="1" x14ac:dyDescent="0.25">
      <c r="A2" s="1284" t="s">
        <v>1343</v>
      </c>
      <c r="B2" s="1284"/>
      <c r="C2" s="1284"/>
      <c r="D2" s="1284"/>
      <c r="E2" s="1284"/>
      <c r="F2" s="1284"/>
    </row>
    <row r="3" spans="1:6" ht="14.25" customHeight="1" x14ac:dyDescent="0.25">
      <c r="A3" s="533"/>
      <c r="B3" s="533"/>
      <c r="C3" s="533"/>
      <c r="D3" s="533"/>
      <c r="E3" s="533"/>
      <c r="F3" s="253" t="s">
        <v>272</v>
      </c>
    </row>
    <row r="4" spans="1:6" ht="17.25" customHeight="1" x14ac:dyDescent="0.25">
      <c r="A4" s="1285" t="s">
        <v>92</v>
      </c>
      <c r="B4" s="1287" t="s">
        <v>1107</v>
      </c>
      <c r="C4" s="1289" t="s">
        <v>1148</v>
      </c>
      <c r="D4" s="1290"/>
      <c r="E4" s="1291"/>
      <c r="F4" s="1287" t="s">
        <v>1178</v>
      </c>
    </row>
    <row r="5" spans="1:6" ht="37.5" customHeight="1" x14ac:dyDescent="0.25">
      <c r="A5" s="1286"/>
      <c r="B5" s="1288"/>
      <c r="C5" s="845" t="s">
        <v>1362</v>
      </c>
      <c r="D5" s="846" t="s">
        <v>1379</v>
      </c>
      <c r="E5" s="846" t="s">
        <v>1376</v>
      </c>
      <c r="F5" s="1288"/>
    </row>
    <row r="6" spans="1:6" ht="24" customHeight="1" x14ac:dyDescent="0.25">
      <c r="A6" s="1268" t="s">
        <v>1342</v>
      </c>
      <c r="B6" s="1269"/>
      <c r="C6" s="1270"/>
      <c r="D6" s="1270"/>
      <c r="E6" s="1270"/>
      <c r="F6" s="1271"/>
    </row>
    <row r="7" spans="1:6" ht="30.75" x14ac:dyDescent="0.25">
      <c r="A7" s="665" t="s">
        <v>1327</v>
      </c>
      <c r="B7" s="672"/>
      <c r="C7" s="659">
        <f>B14</f>
        <v>0</v>
      </c>
      <c r="D7" s="654">
        <f>C14</f>
        <v>0</v>
      </c>
      <c r="E7" s="655">
        <f>B14</f>
        <v>0</v>
      </c>
      <c r="F7" s="675">
        <f>+E14</f>
        <v>0</v>
      </c>
    </row>
    <row r="8" spans="1:6" ht="30" x14ac:dyDescent="0.25">
      <c r="A8" s="666" t="s">
        <v>1328</v>
      </c>
      <c r="B8" s="673">
        <f>B9+B10+B11</f>
        <v>0</v>
      </c>
      <c r="C8" s="660">
        <f t="shared" ref="C8:F8" si="0">C9+C10+C11</f>
        <v>0</v>
      </c>
      <c r="D8" s="648">
        <f t="shared" si="0"/>
        <v>0</v>
      </c>
      <c r="E8" s="649">
        <f t="shared" si="0"/>
        <v>0</v>
      </c>
      <c r="F8" s="658">
        <f t="shared" si="0"/>
        <v>0</v>
      </c>
    </row>
    <row r="9" spans="1:6" ht="30" x14ac:dyDescent="0.25">
      <c r="A9" s="667" t="s">
        <v>1329</v>
      </c>
      <c r="B9" s="673"/>
      <c r="C9" s="660"/>
      <c r="D9" s="648"/>
      <c r="E9" s="649"/>
      <c r="F9" s="658"/>
    </row>
    <row r="10" spans="1:6" ht="30" x14ac:dyDescent="0.25">
      <c r="A10" s="667" t="s">
        <v>1330</v>
      </c>
      <c r="B10" s="673"/>
      <c r="C10" s="660"/>
      <c r="D10" s="648"/>
      <c r="E10" s="649"/>
      <c r="F10" s="658"/>
    </row>
    <row r="11" spans="1:6" x14ac:dyDescent="0.25">
      <c r="A11" s="667" t="s">
        <v>1331</v>
      </c>
      <c r="B11" s="673"/>
      <c r="C11" s="660"/>
      <c r="D11" s="648"/>
      <c r="E11" s="649"/>
      <c r="F11" s="658"/>
    </row>
    <row r="12" spans="1:6" x14ac:dyDescent="0.25">
      <c r="A12" s="687" t="s">
        <v>1381</v>
      </c>
      <c r="B12" s="673">
        <f>B13</f>
        <v>0</v>
      </c>
      <c r="C12" s="660">
        <f t="shared" ref="C12:F12" si="1">C13</f>
        <v>0</v>
      </c>
      <c r="D12" s="648">
        <f t="shared" si="1"/>
        <v>0</v>
      </c>
      <c r="E12" s="649">
        <f t="shared" si="1"/>
        <v>0</v>
      </c>
      <c r="F12" s="658">
        <f t="shared" si="1"/>
        <v>0</v>
      </c>
    </row>
    <row r="13" spans="1:6" x14ac:dyDescent="0.25">
      <c r="A13" s="667" t="s">
        <v>1332</v>
      </c>
      <c r="B13" s="673"/>
      <c r="C13" s="660"/>
      <c r="D13" s="648"/>
      <c r="E13" s="649"/>
      <c r="F13" s="658"/>
    </row>
    <row r="14" spans="1:6" ht="30.75" x14ac:dyDescent="0.25">
      <c r="A14" s="668" t="s">
        <v>1333</v>
      </c>
      <c r="B14" s="674">
        <f>B7+B8-B12</f>
        <v>0</v>
      </c>
      <c r="C14" s="661">
        <f t="shared" ref="C14:F14" si="2">C7+C8-C12</f>
        <v>0</v>
      </c>
      <c r="D14" s="656">
        <f t="shared" ref="D14" si="3">D7+D8-D12</f>
        <v>0</v>
      </c>
      <c r="E14" s="657">
        <f t="shared" si="2"/>
        <v>0</v>
      </c>
      <c r="F14" s="676">
        <f t="shared" si="2"/>
        <v>0</v>
      </c>
    </row>
    <row r="15" spans="1:6" s="847" customFormat="1" ht="24" customHeight="1" x14ac:dyDescent="0.25">
      <c r="A15" s="1268" t="s">
        <v>1334</v>
      </c>
      <c r="B15" s="1269"/>
      <c r="C15" s="1270"/>
      <c r="D15" s="1270"/>
      <c r="E15" s="1270"/>
      <c r="F15" s="1271"/>
    </row>
    <row r="16" spans="1:6" ht="21" customHeight="1" x14ac:dyDescent="0.25">
      <c r="A16" s="669" t="s">
        <v>1369</v>
      </c>
      <c r="B16" s="662"/>
      <c r="C16" s="659"/>
      <c r="D16" s="654"/>
      <c r="E16" s="655"/>
      <c r="F16" s="662"/>
    </row>
    <row r="17" spans="1:6" ht="21" customHeight="1" x14ac:dyDescent="0.25">
      <c r="A17" s="670" t="s">
        <v>1370</v>
      </c>
      <c r="B17" s="663"/>
      <c r="C17" s="660"/>
      <c r="D17" s="648"/>
      <c r="E17" s="649"/>
      <c r="F17" s="663"/>
    </row>
    <row r="18" spans="1:6" ht="21" customHeight="1" x14ac:dyDescent="0.25">
      <c r="A18" s="671" t="s">
        <v>1371</v>
      </c>
      <c r="B18" s="664"/>
      <c r="C18" s="661"/>
      <c r="D18" s="656"/>
      <c r="E18" s="657"/>
      <c r="F18" s="664"/>
    </row>
    <row r="19" spans="1:6" x14ac:dyDescent="0.25">
      <c r="A19" s="688" t="s">
        <v>1260</v>
      </c>
      <c r="B19" s="689"/>
      <c r="C19" s="689"/>
      <c r="D19" s="689"/>
      <c r="E19" s="689"/>
      <c r="F19" s="690"/>
    </row>
    <row r="20" spans="1:6" ht="21" customHeight="1" x14ac:dyDescent="0.25">
      <c r="A20" s="669" t="s">
        <v>1377</v>
      </c>
      <c r="B20" s="1278"/>
      <c r="C20" s="1279"/>
      <c r="D20" s="1279"/>
      <c r="E20" s="1279"/>
      <c r="F20" s="1280"/>
    </row>
    <row r="21" spans="1:6" ht="21" customHeight="1" x14ac:dyDescent="0.25">
      <c r="A21" s="670" t="s">
        <v>1372</v>
      </c>
      <c r="B21" s="1262"/>
      <c r="C21" s="1263"/>
      <c r="D21" s="1263"/>
      <c r="E21" s="1263"/>
      <c r="F21" s="1264"/>
    </row>
    <row r="22" spans="1:6" ht="21" customHeight="1" x14ac:dyDescent="0.25">
      <c r="A22" s="670" t="s">
        <v>1373</v>
      </c>
      <c r="B22" s="1262"/>
      <c r="C22" s="1263"/>
      <c r="D22" s="1263"/>
      <c r="E22" s="1263"/>
      <c r="F22" s="1264"/>
    </row>
    <row r="23" spans="1:6" ht="21" customHeight="1" x14ac:dyDescent="0.25">
      <c r="A23" s="670" t="s">
        <v>1374</v>
      </c>
      <c r="B23" s="1262"/>
      <c r="C23" s="1263"/>
      <c r="D23" s="1263"/>
      <c r="E23" s="1263"/>
      <c r="F23" s="1264"/>
    </row>
    <row r="24" spans="1:6" ht="21" customHeight="1" x14ac:dyDescent="0.25">
      <c r="A24" s="671" t="s">
        <v>1375</v>
      </c>
      <c r="B24" s="1272"/>
      <c r="C24" s="1273"/>
      <c r="D24" s="1273"/>
      <c r="E24" s="1273"/>
      <c r="F24" s="1274"/>
    </row>
    <row r="25" spans="1:6" ht="5.0999999999999996" customHeight="1" x14ac:dyDescent="0.25">
      <c r="A25" s="677"/>
      <c r="B25" s="678"/>
      <c r="C25" s="678"/>
      <c r="D25" s="678"/>
      <c r="E25" s="678"/>
      <c r="F25" s="679"/>
    </row>
    <row r="26" spans="1:6" ht="45.75" customHeight="1" x14ac:dyDescent="0.25">
      <c r="A26" s="1265" t="s">
        <v>1395</v>
      </c>
      <c r="B26" s="1266"/>
      <c r="C26" s="1266"/>
      <c r="D26" s="1266"/>
      <c r="E26" s="1266"/>
      <c r="F26" s="1267"/>
    </row>
    <row r="27" spans="1:6" s="847" customFormat="1" ht="24" customHeight="1" x14ac:dyDescent="0.25">
      <c r="A27" s="1268" t="s">
        <v>1344</v>
      </c>
      <c r="B27" s="1269"/>
      <c r="C27" s="1270"/>
      <c r="D27" s="1270"/>
      <c r="E27" s="1270"/>
      <c r="F27" s="1271"/>
    </row>
    <row r="28" spans="1:6" ht="18" customHeight="1" x14ac:dyDescent="0.25">
      <c r="A28" s="684" t="s">
        <v>1378</v>
      </c>
      <c r="B28" s="662"/>
      <c r="C28" s="659"/>
      <c r="D28" s="654"/>
      <c r="E28" s="655"/>
      <c r="F28" s="662"/>
    </row>
    <row r="29" spans="1:6" ht="30.75" x14ac:dyDescent="0.25">
      <c r="A29" s="685" t="s">
        <v>1327</v>
      </c>
      <c r="B29" s="663"/>
      <c r="C29" s="660"/>
      <c r="D29" s="648"/>
      <c r="E29" s="649"/>
      <c r="F29" s="663"/>
    </row>
    <row r="30" spans="1:6" ht="30" x14ac:dyDescent="0.25">
      <c r="A30" s="666" t="s">
        <v>1335</v>
      </c>
      <c r="B30" s="663"/>
      <c r="C30" s="660"/>
      <c r="D30" s="648"/>
      <c r="E30" s="649"/>
      <c r="F30" s="663"/>
    </row>
    <row r="31" spans="1:6" x14ac:dyDescent="0.25">
      <c r="A31" s="670" t="s">
        <v>1336</v>
      </c>
      <c r="B31" s="663"/>
      <c r="C31" s="660"/>
      <c r="D31" s="648"/>
      <c r="E31" s="649"/>
      <c r="F31" s="663"/>
    </row>
    <row r="32" spans="1:6" x14ac:dyDescent="0.25">
      <c r="A32" s="670" t="s">
        <v>1337</v>
      </c>
      <c r="B32" s="663"/>
      <c r="C32" s="660"/>
      <c r="D32" s="648"/>
      <c r="E32" s="649"/>
      <c r="F32" s="663"/>
    </row>
    <row r="33" spans="1:6" x14ac:dyDescent="0.25">
      <c r="A33" s="666" t="s">
        <v>1338</v>
      </c>
      <c r="B33" s="663"/>
      <c r="C33" s="660"/>
      <c r="D33" s="648"/>
      <c r="E33" s="649"/>
      <c r="F33" s="663"/>
    </row>
    <row r="34" spans="1:6" x14ac:dyDescent="0.25">
      <c r="A34" s="686" t="s">
        <v>1339</v>
      </c>
      <c r="B34" s="663"/>
      <c r="C34" s="660"/>
      <c r="D34" s="648"/>
      <c r="E34" s="649"/>
      <c r="F34" s="663"/>
    </row>
    <row r="35" spans="1:6" x14ac:dyDescent="0.25">
      <c r="A35" s="686" t="s">
        <v>1340</v>
      </c>
      <c r="B35" s="663"/>
      <c r="C35" s="660"/>
      <c r="D35" s="648"/>
      <c r="E35" s="649"/>
      <c r="F35" s="663"/>
    </row>
    <row r="36" spans="1:6" ht="30.75" x14ac:dyDescent="0.25">
      <c r="A36" s="668" t="s">
        <v>1341</v>
      </c>
      <c r="B36" s="664"/>
      <c r="C36" s="661"/>
      <c r="D36" s="656"/>
      <c r="E36" s="657"/>
      <c r="F36" s="664"/>
    </row>
    <row r="37" spans="1:6" ht="6" customHeight="1" x14ac:dyDescent="0.25">
      <c r="A37" s="680"/>
      <c r="B37" s="678"/>
      <c r="C37" s="678"/>
      <c r="D37" s="678"/>
      <c r="E37" s="678"/>
      <c r="F37" s="679"/>
    </row>
    <row r="38" spans="1:6" ht="45.75" customHeight="1" x14ac:dyDescent="0.25">
      <c r="A38" s="1265" t="s">
        <v>1382</v>
      </c>
      <c r="B38" s="1266"/>
      <c r="C38" s="1266"/>
      <c r="D38" s="1266"/>
      <c r="E38" s="1266"/>
      <c r="F38" s="1267"/>
    </row>
    <row r="39" spans="1:6" s="847" customFormat="1" ht="24" customHeight="1" x14ac:dyDescent="0.25">
      <c r="A39" s="1268" t="s">
        <v>1368</v>
      </c>
      <c r="B39" s="1269"/>
      <c r="C39" s="1270"/>
      <c r="D39" s="1270"/>
      <c r="E39" s="1270"/>
      <c r="F39" s="1271"/>
    </row>
    <row r="40" spans="1:6" x14ac:dyDescent="0.25">
      <c r="A40" s="681" t="s">
        <v>1378</v>
      </c>
      <c r="B40" s="654"/>
      <c r="C40" s="654"/>
      <c r="D40" s="654"/>
      <c r="E40" s="654"/>
      <c r="F40" s="655"/>
    </row>
    <row r="41" spans="1:6" ht="31.5" customHeight="1" x14ac:dyDescent="0.25">
      <c r="A41" s="682" t="s">
        <v>1327</v>
      </c>
      <c r="B41" s="648"/>
      <c r="C41" s="648"/>
      <c r="D41" s="648"/>
      <c r="E41" s="648"/>
      <c r="F41" s="649"/>
    </row>
    <row r="42" spans="1:6" ht="30" x14ac:dyDescent="0.25">
      <c r="A42" s="647" t="s">
        <v>1335</v>
      </c>
      <c r="B42" s="648"/>
      <c r="C42" s="648"/>
      <c r="D42" s="648"/>
      <c r="E42" s="648"/>
      <c r="F42" s="649"/>
    </row>
    <row r="43" spans="1:6" x14ac:dyDescent="0.25">
      <c r="A43" s="643" t="s">
        <v>1336</v>
      </c>
      <c r="B43" s="648"/>
      <c r="C43" s="648"/>
      <c r="D43" s="648"/>
      <c r="E43" s="648"/>
      <c r="F43" s="649"/>
    </row>
    <row r="44" spans="1:6" x14ac:dyDescent="0.25">
      <c r="A44" s="643" t="s">
        <v>1337</v>
      </c>
      <c r="B44" s="648"/>
      <c r="C44" s="648"/>
      <c r="D44" s="648"/>
      <c r="E44" s="648"/>
      <c r="F44" s="649"/>
    </row>
    <row r="45" spans="1:6" x14ac:dyDescent="0.25">
      <c r="A45" s="647" t="s">
        <v>1338</v>
      </c>
      <c r="B45" s="648"/>
      <c r="C45" s="648"/>
      <c r="D45" s="648"/>
      <c r="E45" s="648"/>
      <c r="F45" s="649"/>
    </row>
    <row r="46" spans="1:6" x14ac:dyDescent="0.25">
      <c r="A46" s="642" t="s">
        <v>1339</v>
      </c>
      <c r="B46" s="648"/>
      <c r="C46" s="648"/>
      <c r="D46" s="648"/>
      <c r="E46" s="648"/>
      <c r="F46" s="649"/>
    </row>
    <row r="47" spans="1:6" x14ac:dyDescent="0.25">
      <c r="A47" s="642" t="s">
        <v>1340</v>
      </c>
      <c r="B47" s="648"/>
      <c r="C47" s="648"/>
      <c r="D47" s="648"/>
      <c r="E47" s="648"/>
      <c r="F47" s="649"/>
    </row>
    <row r="48" spans="1:6" ht="30.75" x14ac:dyDescent="0.25">
      <c r="A48" s="683" t="s">
        <v>1341</v>
      </c>
      <c r="B48" s="656"/>
      <c r="C48" s="656"/>
      <c r="D48" s="656"/>
      <c r="E48" s="656"/>
      <c r="F48" s="657"/>
    </row>
    <row r="49" spans="1:6" ht="6" customHeight="1" x14ac:dyDescent="0.25">
      <c r="A49" s="680"/>
      <c r="B49" s="678"/>
      <c r="C49" s="678"/>
      <c r="D49" s="678"/>
      <c r="E49" s="678"/>
      <c r="F49" s="679"/>
    </row>
    <row r="50" spans="1:6" ht="13.5" customHeight="1" x14ac:dyDescent="0.25">
      <c r="A50" s="651"/>
      <c r="B50" s="513"/>
      <c r="C50" s="513"/>
      <c r="D50" s="513"/>
      <c r="E50" s="513"/>
      <c r="F50" s="650"/>
    </row>
    <row r="51" spans="1:6" ht="33.75" customHeight="1" x14ac:dyDescent="0.25">
      <c r="A51" s="651"/>
      <c r="B51" s="513"/>
      <c r="C51" s="513"/>
      <c r="D51" s="513"/>
      <c r="E51" s="513"/>
      <c r="F51" s="650"/>
    </row>
    <row r="52" spans="1:6" ht="13.5" customHeight="1" x14ac:dyDescent="0.25">
      <c r="A52" s="651"/>
      <c r="B52" s="513"/>
      <c r="C52" s="513"/>
      <c r="D52" s="513"/>
      <c r="E52" s="513"/>
      <c r="F52" s="650"/>
    </row>
    <row r="53" spans="1:6" ht="15.75" x14ac:dyDescent="0.25">
      <c r="A53" s="652"/>
      <c r="B53" s="653"/>
      <c r="C53" s="653"/>
      <c r="D53" s="653"/>
      <c r="E53" s="1275" t="s">
        <v>751</v>
      </c>
      <c r="F53" s="1276"/>
    </row>
    <row r="54" spans="1:6" ht="15.75" x14ac:dyDescent="0.25">
      <c r="A54" s="1277"/>
      <c r="B54" s="1277"/>
      <c r="C54" s="1277"/>
      <c r="D54" s="1277"/>
      <c r="E54" s="1277"/>
      <c r="F54" s="1277"/>
    </row>
    <row r="55" spans="1:6" x14ac:dyDescent="0.25">
      <c r="A55" s="1261"/>
      <c r="B55" s="1261"/>
      <c r="C55" s="1261"/>
      <c r="D55" s="1261"/>
      <c r="E55" s="1261"/>
      <c r="F55" s="1261"/>
    </row>
    <row r="56" spans="1:6" x14ac:dyDescent="0.25">
      <c r="A56" s="514"/>
      <c r="B56" s="514"/>
      <c r="C56" s="514"/>
      <c r="D56" s="514"/>
      <c r="E56" s="514"/>
      <c r="F56" s="514"/>
    </row>
    <row r="57" spans="1:6" x14ac:dyDescent="0.25">
      <c r="A57" s="514"/>
      <c r="B57" s="514"/>
      <c r="C57" s="514"/>
      <c r="D57" s="514"/>
      <c r="E57" s="514"/>
      <c r="F57" s="514"/>
    </row>
    <row r="58" spans="1:6" x14ac:dyDescent="0.25">
      <c r="A58" s="514"/>
      <c r="B58" s="514"/>
      <c r="C58" s="514"/>
      <c r="D58" s="514"/>
      <c r="E58" s="514"/>
      <c r="F58" s="514"/>
    </row>
    <row r="59" spans="1:6" x14ac:dyDescent="0.25">
      <c r="A59" s="514"/>
      <c r="B59" s="514"/>
      <c r="C59" s="514"/>
      <c r="D59" s="514"/>
      <c r="E59" s="514"/>
      <c r="F59" s="514"/>
    </row>
    <row r="60" spans="1:6" x14ac:dyDescent="0.25">
      <c r="A60" s="515"/>
      <c r="B60" s="516"/>
      <c r="C60" s="516"/>
      <c r="D60" s="516"/>
      <c r="E60" s="522"/>
      <c r="F60" s="516"/>
    </row>
    <row r="61" spans="1:6" x14ac:dyDescent="0.25">
      <c r="A61" s="511"/>
      <c r="B61" s="511"/>
      <c r="C61" s="511"/>
      <c r="D61" s="511"/>
      <c r="E61" s="511"/>
      <c r="F61" s="511"/>
    </row>
    <row r="62" spans="1:6" x14ac:dyDescent="0.25">
      <c r="A62" s="511"/>
      <c r="B62" s="511"/>
      <c r="C62" s="511"/>
      <c r="D62" s="511"/>
      <c r="E62" s="511"/>
      <c r="F62" s="511"/>
    </row>
    <row r="63" spans="1:6" x14ac:dyDescent="0.25">
      <c r="A63" s="511"/>
      <c r="B63" s="511"/>
      <c r="C63" s="511"/>
      <c r="D63" s="511"/>
      <c r="E63" s="511"/>
      <c r="F63" s="511"/>
    </row>
    <row r="64" spans="1:6" x14ac:dyDescent="0.25">
      <c r="A64" s="511"/>
      <c r="B64" s="511"/>
      <c r="C64" s="511"/>
      <c r="D64" s="511"/>
      <c r="E64" s="511"/>
      <c r="F64" s="511"/>
    </row>
    <row r="65" spans="1:6" x14ac:dyDescent="0.25">
      <c r="A65" s="511"/>
      <c r="B65" s="511"/>
      <c r="C65" s="511"/>
      <c r="D65" s="511"/>
      <c r="E65" s="511"/>
      <c r="F65" s="511"/>
    </row>
  </sheetData>
  <mergeCells count="20">
    <mergeCell ref="B20:F20"/>
    <mergeCell ref="A1:F1"/>
    <mergeCell ref="A2:F2"/>
    <mergeCell ref="A6:F6"/>
    <mergeCell ref="A15:F15"/>
    <mergeCell ref="A4:A5"/>
    <mergeCell ref="B4:B5"/>
    <mergeCell ref="C4:E4"/>
    <mergeCell ref="F4:F5"/>
    <mergeCell ref="A55:F55"/>
    <mergeCell ref="B21:F21"/>
    <mergeCell ref="A26:F26"/>
    <mergeCell ref="A27:F27"/>
    <mergeCell ref="A39:F39"/>
    <mergeCell ref="A38:F38"/>
    <mergeCell ref="B22:F22"/>
    <mergeCell ref="B23:F23"/>
    <mergeCell ref="B24:F24"/>
    <mergeCell ref="E53:F53"/>
    <mergeCell ref="A54:F54"/>
  </mergeCells>
  <printOptions horizontalCentered="1"/>
  <pageMargins left="0.25" right="0.25" top="0.25" bottom="0.25" header="0.5" footer="0.5"/>
  <pageSetup paperSize="9"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6"/>
  <sheetViews>
    <sheetView view="pageBreakPreview" zoomScaleNormal="100" zoomScaleSheetLayoutView="100" workbookViewId="0">
      <selection activeCell="L46" sqref="L46"/>
    </sheetView>
  </sheetViews>
  <sheetFormatPr defaultRowHeight="12.75" x14ac:dyDescent="0.25"/>
  <cols>
    <col min="1" max="1" width="20.7109375" style="6" customWidth="1"/>
    <col min="2" max="2" width="22.7109375" style="6" customWidth="1"/>
    <col min="3" max="3" width="10.7109375" style="6" customWidth="1"/>
    <col min="4" max="4" width="11.140625" style="6" customWidth="1"/>
    <col min="5" max="6" width="8.5703125" style="6" customWidth="1"/>
    <col min="7" max="7" width="10.7109375" style="63" customWidth="1"/>
    <col min="8" max="8" width="10.140625" style="63" customWidth="1"/>
    <col min="9" max="9" width="10.28515625" style="63" customWidth="1"/>
    <col min="10" max="256" width="9.140625" style="6"/>
    <col min="257" max="257" width="24.28515625" style="6" customWidth="1"/>
    <col min="258" max="258" width="28.28515625" style="6" customWidth="1"/>
    <col min="259" max="259" width="10.7109375" style="6" customWidth="1"/>
    <col min="260" max="260" width="11.140625" style="6" customWidth="1"/>
    <col min="261" max="262" width="8.5703125" style="6" customWidth="1"/>
    <col min="263" max="263" width="10.7109375" style="6" customWidth="1"/>
    <col min="264" max="264" width="10.140625" style="6" customWidth="1"/>
    <col min="265" max="265" width="10.28515625" style="6" customWidth="1"/>
    <col min="266" max="512" width="9.140625" style="6"/>
    <col min="513" max="513" width="24.28515625" style="6" customWidth="1"/>
    <col min="514" max="514" width="28.28515625" style="6" customWidth="1"/>
    <col min="515" max="515" width="10.7109375" style="6" customWidth="1"/>
    <col min="516" max="516" width="11.140625" style="6" customWidth="1"/>
    <col min="517" max="518" width="8.5703125" style="6" customWidth="1"/>
    <col min="519" max="519" width="10.7109375" style="6" customWidth="1"/>
    <col min="520" max="520" width="10.140625" style="6" customWidth="1"/>
    <col min="521" max="521" width="10.28515625" style="6" customWidth="1"/>
    <col min="522" max="768" width="9.140625" style="6"/>
    <col min="769" max="769" width="24.28515625" style="6" customWidth="1"/>
    <col min="770" max="770" width="28.28515625" style="6" customWidth="1"/>
    <col min="771" max="771" width="10.7109375" style="6" customWidth="1"/>
    <col min="772" max="772" width="11.140625" style="6" customWidth="1"/>
    <col min="773" max="774" width="8.5703125" style="6" customWidth="1"/>
    <col min="775" max="775" width="10.7109375" style="6" customWidth="1"/>
    <col min="776" max="776" width="10.140625" style="6" customWidth="1"/>
    <col min="777" max="777" width="10.28515625" style="6" customWidth="1"/>
    <col min="778" max="1024" width="9.140625" style="6"/>
    <col min="1025" max="1025" width="24.28515625" style="6" customWidth="1"/>
    <col min="1026" max="1026" width="28.28515625" style="6" customWidth="1"/>
    <col min="1027" max="1027" width="10.7109375" style="6" customWidth="1"/>
    <col min="1028" max="1028" width="11.140625" style="6" customWidth="1"/>
    <col min="1029" max="1030" width="8.5703125" style="6" customWidth="1"/>
    <col min="1031" max="1031" width="10.7109375" style="6" customWidth="1"/>
    <col min="1032" max="1032" width="10.140625" style="6" customWidth="1"/>
    <col min="1033" max="1033" width="10.28515625" style="6" customWidth="1"/>
    <col min="1034" max="1280" width="9.140625" style="6"/>
    <col min="1281" max="1281" width="24.28515625" style="6" customWidth="1"/>
    <col min="1282" max="1282" width="28.28515625" style="6" customWidth="1"/>
    <col min="1283" max="1283" width="10.7109375" style="6" customWidth="1"/>
    <col min="1284" max="1284" width="11.140625" style="6" customWidth="1"/>
    <col min="1285" max="1286" width="8.5703125" style="6" customWidth="1"/>
    <col min="1287" max="1287" width="10.7109375" style="6" customWidth="1"/>
    <col min="1288" max="1288" width="10.140625" style="6" customWidth="1"/>
    <col min="1289" max="1289" width="10.28515625" style="6" customWidth="1"/>
    <col min="1290" max="1536" width="9.140625" style="6"/>
    <col min="1537" max="1537" width="24.28515625" style="6" customWidth="1"/>
    <col min="1538" max="1538" width="28.28515625" style="6" customWidth="1"/>
    <col min="1539" max="1539" width="10.7109375" style="6" customWidth="1"/>
    <col min="1540" max="1540" width="11.140625" style="6" customWidth="1"/>
    <col min="1541" max="1542" width="8.5703125" style="6" customWidth="1"/>
    <col min="1543" max="1543" width="10.7109375" style="6" customWidth="1"/>
    <col min="1544" max="1544" width="10.140625" style="6" customWidth="1"/>
    <col min="1545" max="1545" width="10.28515625" style="6" customWidth="1"/>
    <col min="1546" max="1792" width="9.140625" style="6"/>
    <col min="1793" max="1793" width="24.28515625" style="6" customWidth="1"/>
    <col min="1794" max="1794" width="28.28515625" style="6" customWidth="1"/>
    <col min="1795" max="1795" width="10.7109375" style="6" customWidth="1"/>
    <col min="1796" max="1796" width="11.140625" style="6" customWidth="1"/>
    <col min="1797" max="1798" width="8.5703125" style="6" customWidth="1"/>
    <col min="1799" max="1799" width="10.7109375" style="6" customWidth="1"/>
    <col min="1800" max="1800" width="10.140625" style="6" customWidth="1"/>
    <col min="1801" max="1801" width="10.28515625" style="6" customWidth="1"/>
    <col min="1802" max="2048" width="9.140625" style="6"/>
    <col min="2049" max="2049" width="24.28515625" style="6" customWidth="1"/>
    <col min="2050" max="2050" width="28.28515625" style="6" customWidth="1"/>
    <col min="2051" max="2051" width="10.7109375" style="6" customWidth="1"/>
    <col min="2052" max="2052" width="11.140625" style="6" customWidth="1"/>
    <col min="2053" max="2054" width="8.5703125" style="6" customWidth="1"/>
    <col min="2055" max="2055" width="10.7109375" style="6" customWidth="1"/>
    <col min="2056" max="2056" width="10.140625" style="6" customWidth="1"/>
    <col min="2057" max="2057" width="10.28515625" style="6" customWidth="1"/>
    <col min="2058" max="2304" width="9.140625" style="6"/>
    <col min="2305" max="2305" width="24.28515625" style="6" customWidth="1"/>
    <col min="2306" max="2306" width="28.28515625" style="6" customWidth="1"/>
    <col min="2307" max="2307" width="10.7109375" style="6" customWidth="1"/>
    <col min="2308" max="2308" width="11.140625" style="6" customWidth="1"/>
    <col min="2309" max="2310" width="8.5703125" style="6" customWidth="1"/>
    <col min="2311" max="2311" width="10.7109375" style="6" customWidth="1"/>
    <col min="2312" max="2312" width="10.140625" style="6" customWidth="1"/>
    <col min="2313" max="2313" width="10.28515625" style="6" customWidth="1"/>
    <col min="2314" max="2560" width="9.140625" style="6"/>
    <col min="2561" max="2561" width="24.28515625" style="6" customWidth="1"/>
    <col min="2562" max="2562" width="28.28515625" style="6" customWidth="1"/>
    <col min="2563" max="2563" width="10.7109375" style="6" customWidth="1"/>
    <col min="2564" max="2564" width="11.140625" style="6" customWidth="1"/>
    <col min="2565" max="2566" width="8.5703125" style="6" customWidth="1"/>
    <col min="2567" max="2567" width="10.7109375" style="6" customWidth="1"/>
    <col min="2568" max="2568" width="10.140625" style="6" customWidth="1"/>
    <col min="2569" max="2569" width="10.28515625" style="6" customWidth="1"/>
    <col min="2570" max="2816" width="9.140625" style="6"/>
    <col min="2817" max="2817" width="24.28515625" style="6" customWidth="1"/>
    <col min="2818" max="2818" width="28.28515625" style="6" customWidth="1"/>
    <col min="2819" max="2819" width="10.7109375" style="6" customWidth="1"/>
    <col min="2820" max="2820" width="11.140625" style="6" customWidth="1"/>
    <col min="2821" max="2822" width="8.5703125" style="6" customWidth="1"/>
    <col min="2823" max="2823" width="10.7109375" style="6" customWidth="1"/>
    <col min="2824" max="2824" width="10.140625" style="6" customWidth="1"/>
    <col min="2825" max="2825" width="10.28515625" style="6" customWidth="1"/>
    <col min="2826" max="3072" width="9.140625" style="6"/>
    <col min="3073" max="3073" width="24.28515625" style="6" customWidth="1"/>
    <col min="3074" max="3074" width="28.28515625" style="6" customWidth="1"/>
    <col min="3075" max="3075" width="10.7109375" style="6" customWidth="1"/>
    <col min="3076" max="3076" width="11.140625" style="6" customWidth="1"/>
    <col min="3077" max="3078" width="8.5703125" style="6" customWidth="1"/>
    <col min="3079" max="3079" width="10.7109375" style="6" customWidth="1"/>
    <col min="3080" max="3080" width="10.140625" style="6" customWidth="1"/>
    <col min="3081" max="3081" width="10.28515625" style="6" customWidth="1"/>
    <col min="3082" max="3328" width="9.140625" style="6"/>
    <col min="3329" max="3329" width="24.28515625" style="6" customWidth="1"/>
    <col min="3330" max="3330" width="28.28515625" style="6" customWidth="1"/>
    <col min="3331" max="3331" width="10.7109375" style="6" customWidth="1"/>
    <col min="3332" max="3332" width="11.140625" style="6" customWidth="1"/>
    <col min="3333" max="3334" width="8.5703125" style="6" customWidth="1"/>
    <col min="3335" max="3335" width="10.7109375" style="6" customWidth="1"/>
    <col min="3336" max="3336" width="10.140625" style="6" customWidth="1"/>
    <col min="3337" max="3337" width="10.28515625" style="6" customWidth="1"/>
    <col min="3338" max="3584" width="9.140625" style="6"/>
    <col min="3585" max="3585" width="24.28515625" style="6" customWidth="1"/>
    <col min="3586" max="3586" width="28.28515625" style="6" customWidth="1"/>
    <col min="3587" max="3587" width="10.7109375" style="6" customWidth="1"/>
    <col min="3588" max="3588" width="11.140625" style="6" customWidth="1"/>
    <col min="3589" max="3590" width="8.5703125" style="6" customWidth="1"/>
    <col min="3591" max="3591" width="10.7109375" style="6" customWidth="1"/>
    <col min="3592" max="3592" width="10.140625" style="6" customWidth="1"/>
    <col min="3593" max="3593" width="10.28515625" style="6" customWidth="1"/>
    <col min="3594" max="3840" width="9.140625" style="6"/>
    <col min="3841" max="3841" width="24.28515625" style="6" customWidth="1"/>
    <col min="3842" max="3842" width="28.28515625" style="6" customWidth="1"/>
    <col min="3843" max="3843" width="10.7109375" style="6" customWidth="1"/>
    <col min="3844" max="3844" width="11.140625" style="6" customWidth="1"/>
    <col min="3845" max="3846" width="8.5703125" style="6" customWidth="1"/>
    <col min="3847" max="3847" width="10.7109375" style="6" customWidth="1"/>
    <col min="3848" max="3848" width="10.140625" style="6" customWidth="1"/>
    <col min="3849" max="3849" width="10.28515625" style="6" customWidth="1"/>
    <col min="3850" max="4096" width="9.140625" style="6"/>
    <col min="4097" max="4097" width="24.28515625" style="6" customWidth="1"/>
    <col min="4098" max="4098" width="28.28515625" style="6" customWidth="1"/>
    <col min="4099" max="4099" width="10.7109375" style="6" customWidth="1"/>
    <col min="4100" max="4100" width="11.140625" style="6" customWidth="1"/>
    <col min="4101" max="4102" width="8.5703125" style="6" customWidth="1"/>
    <col min="4103" max="4103" width="10.7109375" style="6" customWidth="1"/>
    <col min="4104" max="4104" width="10.140625" style="6" customWidth="1"/>
    <col min="4105" max="4105" width="10.28515625" style="6" customWidth="1"/>
    <col min="4106" max="4352" width="9.140625" style="6"/>
    <col min="4353" max="4353" width="24.28515625" style="6" customWidth="1"/>
    <col min="4354" max="4354" width="28.28515625" style="6" customWidth="1"/>
    <col min="4355" max="4355" width="10.7109375" style="6" customWidth="1"/>
    <col min="4356" max="4356" width="11.140625" style="6" customWidth="1"/>
    <col min="4357" max="4358" width="8.5703125" style="6" customWidth="1"/>
    <col min="4359" max="4359" width="10.7109375" style="6" customWidth="1"/>
    <col min="4360" max="4360" width="10.140625" style="6" customWidth="1"/>
    <col min="4361" max="4361" width="10.28515625" style="6" customWidth="1"/>
    <col min="4362" max="4608" width="9.140625" style="6"/>
    <col min="4609" max="4609" width="24.28515625" style="6" customWidth="1"/>
    <col min="4610" max="4610" width="28.28515625" style="6" customWidth="1"/>
    <col min="4611" max="4611" width="10.7109375" style="6" customWidth="1"/>
    <col min="4612" max="4612" width="11.140625" style="6" customWidth="1"/>
    <col min="4613" max="4614" width="8.5703125" style="6" customWidth="1"/>
    <col min="4615" max="4615" width="10.7109375" style="6" customWidth="1"/>
    <col min="4616" max="4616" width="10.140625" style="6" customWidth="1"/>
    <col min="4617" max="4617" width="10.28515625" style="6" customWidth="1"/>
    <col min="4618" max="4864" width="9.140625" style="6"/>
    <col min="4865" max="4865" width="24.28515625" style="6" customWidth="1"/>
    <col min="4866" max="4866" width="28.28515625" style="6" customWidth="1"/>
    <col min="4867" max="4867" width="10.7109375" style="6" customWidth="1"/>
    <col min="4868" max="4868" width="11.140625" style="6" customWidth="1"/>
    <col min="4869" max="4870" width="8.5703125" style="6" customWidth="1"/>
    <col min="4871" max="4871" width="10.7109375" style="6" customWidth="1"/>
    <col min="4872" max="4872" width="10.140625" style="6" customWidth="1"/>
    <col min="4873" max="4873" width="10.28515625" style="6" customWidth="1"/>
    <col min="4874" max="5120" width="9.140625" style="6"/>
    <col min="5121" max="5121" width="24.28515625" style="6" customWidth="1"/>
    <col min="5122" max="5122" width="28.28515625" style="6" customWidth="1"/>
    <col min="5123" max="5123" width="10.7109375" style="6" customWidth="1"/>
    <col min="5124" max="5124" width="11.140625" style="6" customWidth="1"/>
    <col min="5125" max="5126" width="8.5703125" style="6" customWidth="1"/>
    <col min="5127" max="5127" width="10.7109375" style="6" customWidth="1"/>
    <col min="5128" max="5128" width="10.140625" style="6" customWidth="1"/>
    <col min="5129" max="5129" width="10.28515625" style="6" customWidth="1"/>
    <col min="5130" max="5376" width="9.140625" style="6"/>
    <col min="5377" max="5377" width="24.28515625" style="6" customWidth="1"/>
    <col min="5378" max="5378" width="28.28515625" style="6" customWidth="1"/>
    <col min="5379" max="5379" width="10.7109375" style="6" customWidth="1"/>
    <col min="5380" max="5380" width="11.140625" style="6" customWidth="1"/>
    <col min="5381" max="5382" width="8.5703125" style="6" customWidth="1"/>
    <col min="5383" max="5383" width="10.7109375" style="6" customWidth="1"/>
    <col min="5384" max="5384" width="10.140625" style="6" customWidth="1"/>
    <col min="5385" max="5385" width="10.28515625" style="6" customWidth="1"/>
    <col min="5386" max="5632" width="9.140625" style="6"/>
    <col min="5633" max="5633" width="24.28515625" style="6" customWidth="1"/>
    <col min="5634" max="5634" width="28.28515625" style="6" customWidth="1"/>
    <col min="5635" max="5635" width="10.7109375" style="6" customWidth="1"/>
    <col min="5636" max="5636" width="11.140625" style="6" customWidth="1"/>
    <col min="5637" max="5638" width="8.5703125" style="6" customWidth="1"/>
    <col min="5639" max="5639" width="10.7109375" style="6" customWidth="1"/>
    <col min="5640" max="5640" width="10.140625" style="6" customWidth="1"/>
    <col min="5641" max="5641" width="10.28515625" style="6" customWidth="1"/>
    <col min="5642" max="5888" width="9.140625" style="6"/>
    <col min="5889" max="5889" width="24.28515625" style="6" customWidth="1"/>
    <col min="5890" max="5890" width="28.28515625" style="6" customWidth="1"/>
    <col min="5891" max="5891" width="10.7109375" style="6" customWidth="1"/>
    <col min="5892" max="5892" width="11.140625" style="6" customWidth="1"/>
    <col min="5893" max="5894" width="8.5703125" style="6" customWidth="1"/>
    <col min="5895" max="5895" width="10.7109375" style="6" customWidth="1"/>
    <col min="5896" max="5896" width="10.140625" style="6" customWidth="1"/>
    <col min="5897" max="5897" width="10.28515625" style="6" customWidth="1"/>
    <col min="5898" max="6144" width="9.140625" style="6"/>
    <col min="6145" max="6145" width="24.28515625" style="6" customWidth="1"/>
    <col min="6146" max="6146" width="28.28515625" style="6" customWidth="1"/>
    <col min="6147" max="6147" width="10.7109375" style="6" customWidth="1"/>
    <col min="6148" max="6148" width="11.140625" style="6" customWidth="1"/>
    <col min="6149" max="6150" width="8.5703125" style="6" customWidth="1"/>
    <col min="6151" max="6151" width="10.7109375" style="6" customWidth="1"/>
    <col min="6152" max="6152" width="10.140625" style="6" customWidth="1"/>
    <col min="6153" max="6153" width="10.28515625" style="6" customWidth="1"/>
    <col min="6154" max="6400" width="9.140625" style="6"/>
    <col min="6401" max="6401" width="24.28515625" style="6" customWidth="1"/>
    <col min="6402" max="6402" width="28.28515625" style="6" customWidth="1"/>
    <col min="6403" max="6403" width="10.7109375" style="6" customWidth="1"/>
    <col min="6404" max="6404" width="11.140625" style="6" customWidth="1"/>
    <col min="6405" max="6406" width="8.5703125" style="6" customWidth="1"/>
    <col min="6407" max="6407" width="10.7109375" style="6" customWidth="1"/>
    <col min="6408" max="6408" width="10.140625" style="6" customWidth="1"/>
    <col min="6409" max="6409" width="10.28515625" style="6" customWidth="1"/>
    <col min="6410" max="6656" width="9.140625" style="6"/>
    <col min="6657" max="6657" width="24.28515625" style="6" customWidth="1"/>
    <col min="6658" max="6658" width="28.28515625" style="6" customWidth="1"/>
    <col min="6659" max="6659" width="10.7109375" style="6" customWidth="1"/>
    <col min="6660" max="6660" width="11.140625" style="6" customWidth="1"/>
    <col min="6661" max="6662" width="8.5703125" style="6" customWidth="1"/>
    <col min="6663" max="6663" width="10.7109375" style="6" customWidth="1"/>
    <col min="6664" max="6664" width="10.140625" style="6" customWidth="1"/>
    <col min="6665" max="6665" width="10.28515625" style="6" customWidth="1"/>
    <col min="6666" max="6912" width="9.140625" style="6"/>
    <col min="6913" max="6913" width="24.28515625" style="6" customWidth="1"/>
    <col min="6914" max="6914" width="28.28515625" style="6" customWidth="1"/>
    <col min="6915" max="6915" width="10.7109375" style="6" customWidth="1"/>
    <col min="6916" max="6916" width="11.140625" style="6" customWidth="1"/>
    <col min="6917" max="6918" width="8.5703125" style="6" customWidth="1"/>
    <col min="6919" max="6919" width="10.7109375" style="6" customWidth="1"/>
    <col min="6920" max="6920" width="10.140625" style="6" customWidth="1"/>
    <col min="6921" max="6921" width="10.28515625" style="6" customWidth="1"/>
    <col min="6922" max="7168" width="9.140625" style="6"/>
    <col min="7169" max="7169" width="24.28515625" style="6" customWidth="1"/>
    <col min="7170" max="7170" width="28.28515625" style="6" customWidth="1"/>
    <col min="7171" max="7171" width="10.7109375" style="6" customWidth="1"/>
    <col min="7172" max="7172" width="11.140625" style="6" customWidth="1"/>
    <col min="7173" max="7174" width="8.5703125" style="6" customWidth="1"/>
    <col min="7175" max="7175" width="10.7109375" style="6" customWidth="1"/>
    <col min="7176" max="7176" width="10.140625" style="6" customWidth="1"/>
    <col min="7177" max="7177" width="10.28515625" style="6" customWidth="1"/>
    <col min="7178" max="7424" width="9.140625" style="6"/>
    <col min="7425" max="7425" width="24.28515625" style="6" customWidth="1"/>
    <col min="7426" max="7426" width="28.28515625" style="6" customWidth="1"/>
    <col min="7427" max="7427" width="10.7109375" style="6" customWidth="1"/>
    <col min="7428" max="7428" width="11.140625" style="6" customWidth="1"/>
    <col min="7429" max="7430" width="8.5703125" style="6" customWidth="1"/>
    <col min="7431" max="7431" width="10.7109375" style="6" customWidth="1"/>
    <col min="7432" max="7432" width="10.140625" style="6" customWidth="1"/>
    <col min="7433" max="7433" width="10.28515625" style="6" customWidth="1"/>
    <col min="7434" max="7680" width="9.140625" style="6"/>
    <col min="7681" max="7681" width="24.28515625" style="6" customWidth="1"/>
    <col min="7682" max="7682" width="28.28515625" style="6" customWidth="1"/>
    <col min="7683" max="7683" width="10.7109375" style="6" customWidth="1"/>
    <col min="7684" max="7684" width="11.140625" style="6" customWidth="1"/>
    <col min="7685" max="7686" width="8.5703125" style="6" customWidth="1"/>
    <col min="7687" max="7687" width="10.7109375" style="6" customWidth="1"/>
    <col min="7688" max="7688" width="10.140625" style="6" customWidth="1"/>
    <col min="7689" max="7689" width="10.28515625" style="6" customWidth="1"/>
    <col min="7690" max="7936" width="9.140625" style="6"/>
    <col min="7937" max="7937" width="24.28515625" style="6" customWidth="1"/>
    <col min="7938" max="7938" width="28.28515625" style="6" customWidth="1"/>
    <col min="7939" max="7939" width="10.7109375" style="6" customWidth="1"/>
    <col min="7940" max="7940" width="11.140625" style="6" customWidth="1"/>
    <col min="7941" max="7942" width="8.5703125" style="6" customWidth="1"/>
    <col min="7943" max="7943" width="10.7109375" style="6" customWidth="1"/>
    <col min="7944" max="7944" width="10.140625" style="6" customWidth="1"/>
    <col min="7945" max="7945" width="10.28515625" style="6" customWidth="1"/>
    <col min="7946" max="8192" width="9.140625" style="6"/>
    <col min="8193" max="8193" width="24.28515625" style="6" customWidth="1"/>
    <col min="8194" max="8194" width="28.28515625" style="6" customWidth="1"/>
    <col min="8195" max="8195" width="10.7109375" style="6" customWidth="1"/>
    <col min="8196" max="8196" width="11.140625" style="6" customWidth="1"/>
    <col min="8197" max="8198" width="8.5703125" style="6" customWidth="1"/>
    <col min="8199" max="8199" width="10.7109375" style="6" customWidth="1"/>
    <col min="8200" max="8200" width="10.140625" style="6" customWidth="1"/>
    <col min="8201" max="8201" width="10.28515625" style="6" customWidth="1"/>
    <col min="8202" max="8448" width="9.140625" style="6"/>
    <col min="8449" max="8449" width="24.28515625" style="6" customWidth="1"/>
    <col min="8450" max="8450" width="28.28515625" style="6" customWidth="1"/>
    <col min="8451" max="8451" width="10.7109375" style="6" customWidth="1"/>
    <col min="8452" max="8452" width="11.140625" style="6" customWidth="1"/>
    <col min="8453" max="8454" width="8.5703125" style="6" customWidth="1"/>
    <col min="8455" max="8455" width="10.7109375" style="6" customWidth="1"/>
    <col min="8456" max="8456" width="10.140625" style="6" customWidth="1"/>
    <col min="8457" max="8457" width="10.28515625" style="6" customWidth="1"/>
    <col min="8458" max="8704" width="9.140625" style="6"/>
    <col min="8705" max="8705" width="24.28515625" style="6" customWidth="1"/>
    <col min="8706" max="8706" width="28.28515625" style="6" customWidth="1"/>
    <col min="8707" max="8707" width="10.7109375" style="6" customWidth="1"/>
    <col min="8708" max="8708" width="11.140625" style="6" customWidth="1"/>
    <col min="8709" max="8710" width="8.5703125" style="6" customWidth="1"/>
    <col min="8711" max="8711" width="10.7109375" style="6" customWidth="1"/>
    <col min="8712" max="8712" width="10.140625" style="6" customWidth="1"/>
    <col min="8713" max="8713" width="10.28515625" style="6" customWidth="1"/>
    <col min="8714" max="8960" width="9.140625" style="6"/>
    <col min="8961" max="8961" width="24.28515625" style="6" customWidth="1"/>
    <col min="8962" max="8962" width="28.28515625" style="6" customWidth="1"/>
    <col min="8963" max="8963" width="10.7109375" style="6" customWidth="1"/>
    <col min="8964" max="8964" width="11.140625" style="6" customWidth="1"/>
    <col min="8965" max="8966" width="8.5703125" style="6" customWidth="1"/>
    <col min="8967" max="8967" width="10.7109375" style="6" customWidth="1"/>
    <col min="8968" max="8968" width="10.140625" style="6" customWidth="1"/>
    <col min="8969" max="8969" width="10.28515625" style="6" customWidth="1"/>
    <col min="8970" max="9216" width="9.140625" style="6"/>
    <col min="9217" max="9217" width="24.28515625" style="6" customWidth="1"/>
    <col min="9218" max="9218" width="28.28515625" style="6" customWidth="1"/>
    <col min="9219" max="9219" width="10.7109375" style="6" customWidth="1"/>
    <col min="9220" max="9220" width="11.140625" style="6" customWidth="1"/>
    <col min="9221" max="9222" width="8.5703125" style="6" customWidth="1"/>
    <col min="9223" max="9223" width="10.7109375" style="6" customWidth="1"/>
    <col min="9224" max="9224" width="10.140625" style="6" customWidth="1"/>
    <col min="9225" max="9225" width="10.28515625" style="6" customWidth="1"/>
    <col min="9226" max="9472" width="9.140625" style="6"/>
    <col min="9473" max="9473" width="24.28515625" style="6" customWidth="1"/>
    <col min="9474" max="9474" width="28.28515625" style="6" customWidth="1"/>
    <col min="9475" max="9475" width="10.7109375" style="6" customWidth="1"/>
    <col min="9476" max="9476" width="11.140625" style="6" customWidth="1"/>
    <col min="9477" max="9478" width="8.5703125" style="6" customWidth="1"/>
    <col min="9479" max="9479" width="10.7109375" style="6" customWidth="1"/>
    <col min="9480" max="9480" width="10.140625" style="6" customWidth="1"/>
    <col min="9481" max="9481" width="10.28515625" style="6" customWidth="1"/>
    <col min="9482" max="9728" width="9.140625" style="6"/>
    <col min="9729" max="9729" width="24.28515625" style="6" customWidth="1"/>
    <col min="9730" max="9730" width="28.28515625" style="6" customWidth="1"/>
    <col min="9731" max="9731" width="10.7109375" style="6" customWidth="1"/>
    <col min="9732" max="9732" width="11.140625" style="6" customWidth="1"/>
    <col min="9733" max="9734" width="8.5703125" style="6" customWidth="1"/>
    <col min="9735" max="9735" width="10.7109375" style="6" customWidth="1"/>
    <col min="9736" max="9736" width="10.140625" style="6" customWidth="1"/>
    <col min="9737" max="9737" width="10.28515625" style="6" customWidth="1"/>
    <col min="9738" max="9984" width="9.140625" style="6"/>
    <col min="9985" max="9985" width="24.28515625" style="6" customWidth="1"/>
    <col min="9986" max="9986" width="28.28515625" style="6" customWidth="1"/>
    <col min="9987" max="9987" width="10.7109375" style="6" customWidth="1"/>
    <col min="9988" max="9988" width="11.140625" style="6" customWidth="1"/>
    <col min="9989" max="9990" width="8.5703125" style="6" customWidth="1"/>
    <col min="9991" max="9991" width="10.7109375" style="6" customWidth="1"/>
    <col min="9992" max="9992" width="10.140625" style="6" customWidth="1"/>
    <col min="9993" max="9993" width="10.28515625" style="6" customWidth="1"/>
    <col min="9994" max="10240" width="9.140625" style="6"/>
    <col min="10241" max="10241" width="24.28515625" style="6" customWidth="1"/>
    <col min="10242" max="10242" width="28.28515625" style="6" customWidth="1"/>
    <col min="10243" max="10243" width="10.7109375" style="6" customWidth="1"/>
    <col min="10244" max="10244" width="11.140625" style="6" customWidth="1"/>
    <col min="10245" max="10246" width="8.5703125" style="6" customWidth="1"/>
    <col min="10247" max="10247" width="10.7109375" style="6" customWidth="1"/>
    <col min="10248" max="10248" width="10.140625" style="6" customWidth="1"/>
    <col min="10249" max="10249" width="10.28515625" style="6" customWidth="1"/>
    <col min="10250" max="10496" width="9.140625" style="6"/>
    <col min="10497" max="10497" width="24.28515625" style="6" customWidth="1"/>
    <col min="10498" max="10498" width="28.28515625" style="6" customWidth="1"/>
    <col min="10499" max="10499" width="10.7109375" style="6" customWidth="1"/>
    <col min="10500" max="10500" width="11.140625" style="6" customWidth="1"/>
    <col min="10501" max="10502" width="8.5703125" style="6" customWidth="1"/>
    <col min="10503" max="10503" width="10.7109375" style="6" customWidth="1"/>
    <col min="10504" max="10504" width="10.140625" style="6" customWidth="1"/>
    <col min="10505" max="10505" width="10.28515625" style="6" customWidth="1"/>
    <col min="10506" max="10752" width="9.140625" style="6"/>
    <col min="10753" max="10753" width="24.28515625" style="6" customWidth="1"/>
    <col min="10754" max="10754" width="28.28515625" style="6" customWidth="1"/>
    <col min="10755" max="10755" width="10.7109375" style="6" customWidth="1"/>
    <col min="10756" max="10756" width="11.140625" style="6" customWidth="1"/>
    <col min="10757" max="10758" width="8.5703125" style="6" customWidth="1"/>
    <col min="10759" max="10759" width="10.7109375" style="6" customWidth="1"/>
    <col min="10760" max="10760" width="10.140625" style="6" customWidth="1"/>
    <col min="10761" max="10761" width="10.28515625" style="6" customWidth="1"/>
    <col min="10762" max="11008" width="9.140625" style="6"/>
    <col min="11009" max="11009" width="24.28515625" style="6" customWidth="1"/>
    <col min="11010" max="11010" width="28.28515625" style="6" customWidth="1"/>
    <col min="11011" max="11011" width="10.7109375" style="6" customWidth="1"/>
    <col min="11012" max="11012" width="11.140625" style="6" customWidth="1"/>
    <col min="11013" max="11014" width="8.5703125" style="6" customWidth="1"/>
    <col min="11015" max="11015" width="10.7109375" style="6" customWidth="1"/>
    <col min="11016" max="11016" width="10.140625" style="6" customWidth="1"/>
    <col min="11017" max="11017" width="10.28515625" style="6" customWidth="1"/>
    <col min="11018" max="11264" width="9.140625" style="6"/>
    <col min="11265" max="11265" width="24.28515625" style="6" customWidth="1"/>
    <col min="11266" max="11266" width="28.28515625" style="6" customWidth="1"/>
    <col min="11267" max="11267" width="10.7109375" style="6" customWidth="1"/>
    <col min="11268" max="11268" width="11.140625" style="6" customWidth="1"/>
    <col min="11269" max="11270" width="8.5703125" style="6" customWidth="1"/>
    <col min="11271" max="11271" width="10.7109375" style="6" customWidth="1"/>
    <col min="11272" max="11272" width="10.140625" style="6" customWidth="1"/>
    <col min="11273" max="11273" width="10.28515625" style="6" customWidth="1"/>
    <col min="11274" max="11520" width="9.140625" style="6"/>
    <col min="11521" max="11521" width="24.28515625" style="6" customWidth="1"/>
    <col min="11522" max="11522" width="28.28515625" style="6" customWidth="1"/>
    <col min="11523" max="11523" width="10.7109375" style="6" customWidth="1"/>
    <col min="11524" max="11524" width="11.140625" style="6" customWidth="1"/>
    <col min="11525" max="11526" width="8.5703125" style="6" customWidth="1"/>
    <col min="11527" max="11527" width="10.7109375" style="6" customWidth="1"/>
    <col min="11528" max="11528" width="10.140625" style="6" customWidth="1"/>
    <col min="11529" max="11529" width="10.28515625" style="6" customWidth="1"/>
    <col min="11530" max="11776" width="9.140625" style="6"/>
    <col min="11777" max="11777" width="24.28515625" style="6" customWidth="1"/>
    <col min="11778" max="11778" width="28.28515625" style="6" customWidth="1"/>
    <col min="11779" max="11779" width="10.7109375" style="6" customWidth="1"/>
    <col min="11780" max="11780" width="11.140625" style="6" customWidth="1"/>
    <col min="11781" max="11782" width="8.5703125" style="6" customWidth="1"/>
    <col min="11783" max="11783" width="10.7109375" style="6" customWidth="1"/>
    <col min="11784" max="11784" width="10.140625" style="6" customWidth="1"/>
    <col min="11785" max="11785" width="10.28515625" style="6" customWidth="1"/>
    <col min="11786" max="12032" width="9.140625" style="6"/>
    <col min="12033" max="12033" width="24.28515625" style="6" customWidth="1"/>
    <col min="12034" max="12034" width="28.28515625" style="6" customWidth="1"/>
    <col min="12035" max="12035" width="10.7109375" style="6" customWidth="1"/>
    <col min="12036" max="12036" width="11.140625" style="6" customWidth="1"/>
    <col min="12037" max="12038" width="8.5703125" style="6" customWidth="1"/>
    <col min="12039" max="12039" width="10.7109375" style="6" customWidth="1"/>
    <col min="12040" max="12040" width="10.140625" style="6" customWidth="1"/>
    <col min="12041" max="12041" width="10.28515625" style="6" customWidth="1"/>
    <col min="12042" max="12288" width="9.140625" style="6"/>
    <col min="12289" max="12289" width="24.28515625" style="6" customWidth="1"/>
    <col min="12290" max="12290" width="28.28515625" style="6" customWidth="1"/>
    <col min="12291" max="12291" width="10.7109375" style="6" customWidth="1"/>
    <col min="12292" max="12292" width="11.140625" style="6" customWidth="1"/>
    <col min="12293" max="12294" width="8.5703125" style="6" customWidth="1"/>
    <col min="12295" max="12295" width="10.7109375" style="6" customWidth="1"/>
    <col min="12296" max="12296" width="10.140625" style="6" customWidth="1"/>
    <col min="12297" max="12297" width="10.28515625" style="6" customWidth="1"/>
    <col min="12298" max="12544" width="9.140625" style="6"/>
    <col min="12545" max="12545" width="24.28515625" style="6" customWidth="1"/>
    <col min="12546" max="12546" width="28.28515625" style="6" customWidth="1"/>
    <col min="12547" max="12547" width="10.7109375" style="6" customWidth="1"/>
    <col min="12548" max="12548" width="11.140625" style="6" customWidth="1"/>
    <col min="12549" max="12550" width="8.5703125" style="6" customWidth="1"/>
    <col min="12551" max="12551" width="10.7109375" style="6" customWidth="1"/>
    <col min="12552" max="12552" width="10.140625" style="6" customWidth="1"/>
    <col min="12553" max="12553" width="10.28515625" style="6" customWidth="1"/>
    <col min="12554" max="12800" width="9.140625" style="6"/>
    <col min="12801" max="12801" width="24.28515625" style="6" customWidth="1"/>
    <col min="12802" max="12802" width="28.28515625" style="6" customWidth="1"/>
    <col min="12803" max="12803" width="10.7109375" style="6" customWidth="1"/>
    <col min="12804" max="12804" width="11.140625" style="6" customWidth="1"/>
    <col min="12805" max="12806" width="8.5703125" style="6" customWidth="1"/>
    <col min="12807" max="12807" width="10.7109375" style="6" customWidth="1"/>
    <col min="12808" max="12808" width="10.140625" style="6" customWidth="1"/>
    <col min="12809" max="12809" width="10.28515625" style="6" customWidth="1"/>
    <col min="12810" max="13056" width="9.140625" style="6"/>
    <col min="13057" max="13057" width="24.28515625" style="6" customWidth="1"/>
    <col min="13058" max="13058" width="28.28515625" style="6" customWidth="1"/>
    <col min="13059" max="13059" width="10.7109375" style="6" customWidth="1"/>
    <col min="13060" max="13060" width="11.140625" style="6" customWidth="1"/>
    <col min="13061" max="13062" width="8.5703125" style="6" customWidth="1"/>
    <col min="13063" max="13063" width="10.7109375" style="6" customWidth="1"/>
    <col min="13064" max="13064" width="10.140625" style="6" customWidth="1"/>
    <col min="13065" max="13065" width="10.28515625" style="6" customWidth="1"/>
    <col min="13066" max="13312" width="9.140625" style="6"/>
    <col min="13313" max="13313" width="24.28515625" style="6" customWidth="1"/>
    <col min="13314" max="13314" width="28.28515625" style="6" customWidth="1"/>
    <col min="13315" max="13315" width="10.7109375" style="6" customWidth="1"/>
    <col min="13316" max="13316" width="11.140625" style="6" customWidth="1"/>
    <col min="13317" max="13318" width="8.5703125" style="6" customWidth="1"/>
    <col min="13319" max="13319" width="10.7109375" style="6" customWidth="1"/>
    <col min="13320" max="13320" width="10.140625" style="6" customWidth="1"/>
    <col min="13321" max="13321" width="10.28515625" style="6" customWidth="1"/>
    <col min="13322" max="13568" width="9.140625" style="6"/>
    <col min="13569" max="13569" width="24.28515625" style="6" customWidth="1"/>
    <col min="13570" max="13570" width="28.28515625" style="6" customWidth="1"/>
    <col min="13571" max="13571" width="10.7109375" style="6" customWidth="1"/>
    <col min="13572" max="13572" width="11.140625" style="6" customWidth="1"/>
    <col min="13573" max="13574" width="8.5703125" style="6" customWidth="1"/>
    <col min="13575" max="13575" width="10.7109375" style="6" customWidth="1"/>
    <col min="13576" max="13576" width="10.140625" style="6" customWidth="1"/>
    <col min="13577" max="13577" width="10.28515625" style="6" customWidth="1"/>
    <col min="13578" max="13824" width="9.140625" style="6"/>
    <col min="13825" max="13825" width="24.28515625" style="6" customWidth="1"/>
    <col min="13826" max="13826" width="28.28515625" style="6" customWidth="1"/>
    <col min="13827" max="13827" width="10.7109375" style="6" customWidth="1"/>
    <col min="13828" max="13828" width="11.140625" style="6" customWidth="1"/>
    <col min="13829" max="13830" width="8.5703125" style="6" customWidth="1"/>
    <col min="13831" max="13831" width="10.7109375" style="6" customWidth="1"/>
    <col min="13832" max="13832" width="10.140625" style="6" customWidth="1"/>
    <col min="13833" max="13833" width="10.28515625" style="6" customWidth="1"/>
    <col min="13834" max="14080" width="9.140625" style="6"/>
    <col min="14081" max="14081" width="24.28515625" style="6" customWidth="1"/>
    <col min="14082" max="14082" width="28.28515625" style="6" customWidth="1"/>
    <col min="14083" max="14083" width="10.7109375" style="6" customWidth="1"/>
    <col min="14084" max="14084" width="11.140625" style="6" customWidth="1"/>
    <col min="14085" max="14086" width="8.5703125" style="6" customWidth="1"/>
    <col min="14087" max="14087" width="10.7109375" style="6" customWidth="1"/>
    <col min="14088" max="14088" width="10.140625" style="6" customWidth="1"/>
    <col min="14089" max="14089" width="10.28515625" style="6" customWidth="1"/>
    <col min="14090" max="14336" width="9.140625" style="6"/>
    <col min="14337" max="14337" width="24.28515625" style="6" customWidth="1"/>
    <col min="14338" max="14338" width="28.28515625" style="6" customWidth="1"/>
    <col min="14339" max="14339" width="10.7109375" style="6" customWidth="1"/>
    <col min="14340" max="14340" width="11.140625" style="6" customWidth="1"/>
    <col min="14341" max="14342" width="8.5703125" style="6" customWidth="1"/>
    <col min="14343" max="14343" width="10.7109375" style="6" customWidth="1"/>
    <col min="14344" max="14344" width="10.140625" style="6" customWidth="1"/>
    <col min="14345" max="14345" width="10.28515625" style="6" customWidth="1"/>
    <col min="14346" max="14592" width="9.140625" style="6"/>
    <col min="14593" max="14593" width="24.28515625" style="6" customWidth="1"/>
    <col min="14594" max="14594" width="28.28515625" style="6" customWidth="1"/>
    <col min="14595" max="14595" width="10.7109375" style="6" customWidth="1"/>
    <col min="14596" max="14596" width="11.140625" style="6" customWidth="1"/>
    <col min="14597" max="14598" width="8.5703125" style="6" customWidth="1"/>
    <col min="14599" max="14599" width="10.7109375" style="6" customWidth="1"/>
    <col min="14600" max="14600" width="10.140625" style="6" customWidth="1"/>
    <col min="14601" max="14601" width="10.28515625" style="6" customWidth="1"/>
    <col min="14602" max="14848" width="9.140625" style="6"/>
    <col min="14849" max="14849" width="24.28515625" style="6" customWidth="1"/>
    <col min="14850" max="14850" width="28.28515625" style="6" customWidth="1"/>
    <col min="14851" max="14851" width="10.7109375" style="6" customWidth="1"/>
    <col min="14852" max="14852" width="11.140625" style="6" customWidth="1"/>
    <col min="14853" max="14854" width="8.5703125" style="6" customWidth="1"/>
    <col min="14855" max="14855" width="10.7109375" style="6" customWidth="1"/>
    <col min="14856" max="14856" width="10.140625" style="6" customWidth="1"/>
    <col min="14857" max="14857" width="10.28515625" style="6" customWidth="1"/>
    <col min="14858" max="15104" width="9.140625" style="6"/>
    <col min="15105" max="15105" width="24.28515625" style="6" customWidth="1"/>
    <col min="15106" max="15106" width="28.28515625" style="6" customWidth="1"/>
    <col min="15107" max="15107" width="10.7109375" style="6" customWidth="1"/>
    <col min="15108" max="15108" width="11.140625" style="6" customWidth="1"/>
    <col min="15109" max="15110" width="8.5703125" style="6" customWidth="1"/>
    <col min="15111" max="15111" width="10.7109375" style="6" customWidth="1"/>
    <col min="15112" max="15112" width="10.140625" style="6" customWidth="1"/>
    <col min="15113" max="15113" width="10.28515625" style="6" customWidth="1"/>
    <col min="15114" max="15360" width="9.140625" style="6"/>
    <col min="15361" max="15361" width="24.28515625" style="6" customWidth="1"/>
    <col min="15362" max="15362" width="28.28515625" style="6" customWidth="1"/>
    <col min="15363" max="15363" width="10.7109375" style="6" customWidth="1"/>
    <col min="15364" max="15364" width="11.140625" style="6" customWidth="1"/>
    <col min="15365" max="15366" width="8.5703125" style="6" customWidth="1"/>
    <col min="15367" max="15367" width="10.7109375" style="6" customWidth="1"/>
    <col min="15368" max="15368" width="10.140625" style="6" customWidth="1"/>
    <col min="15369" max="15369" width="10.28515625" style="6" customWidth="1"/>
    <col min="15370" max="15616" width="9.140625" style="6"/>
    <col min="15617" max="15617" width="24.28515625" style="6" customWidth="1"/>
    <col min="15618" max="15618" width="28.28515625" style="6" customWidth="1"/>
    <col min="15619" max="15619" width="10.7109375" style="6" customWidth="1"/>
    <col min="15620" max="15620" width="11.140625" style="6" customWidth="1"/>
    <col min="15621" max="15622" width="8.5703125" style="6" customWidth="1"/>
    <col min="15623" max="15623" width="10.7109375" style="6" customWidth="1"/>
    <col min="15624" max="15624" width="10.140625" style="6" customWidth="1"/>
    <col min="15625" max="15625" width="10.28515625" style="6" customWidth="1"/>
    <col min="15626" max="15872" width="9.140625" style="6"/>
    <col min="15873" max="15873" width="24.28515625" style="6" customWidth="1"/>
    <col min="15874" max="15874" width="28.28515625" style="6" customWidth="1"/>
    <col min="15875" max="15875" width="10.7109375" style="6" customWidth="1"/>
    <col min="15876" max="15876" width="11.140625" style="6" customWidth="1"/>
    <col min="15877" max="15878" width="8.5703125" style="6" customWidth="1"/>
    <col min="15879" max="15879" width="10.7109375" style="6" customWidth="1"/>
    <col min="15880" max="15880" width="10.140625" style="6" customWidth="1"/>
    <col min="15881" max="15881" width="10.28515625" style="6" customWidth="1"/>
    <col min="15882" max="16128" width="9.140625" style="6"/>
    <col min="16129" max="16129" width="24.28515625" style="6" customWidth="1"/>
    <col min="16130" max="16130" width="28.28515625" style="6" customWidth="1"/>
    <col min="16131" max="16131" width="10.7109375" style="6" customWidth="1"/>
    <col min="16132" max="16132" width="11.140625" style="6" customWidth="1"/>
    <col min="16133" max="16134" width="8.5703125" style="6" customWidth="1"/>
    <col min="16135" max="16135" width="10.7109375" style="6" customWidth="1"/>
    <col min="16136" max="16136" width="10.140625" style="6" customWidth="1"/>
    <col min="16137" max="16137" width="10.28515625" style="6" customWidth="1"/>
    <col min="16138" max="16384" width="9.140625" style="6"/>
  </cols>
  <sheetData>
    <row r="1" spans="1:9" ht="18" x14ac:dyDescent="0.25">
      <c r="I1" s="417" t="s">
        <v>1188</v>
      </c>
    </row>
    <row r="2" spans="1:9" ht="20.25" x14ac:dyDescent="0.25">
      <c r="A2" s="1294" t="s">
        <v>312</v>
      </c>
      <c r="B2" s="1294"/>
      <c r="C2" s="1294"/>
      <c r="D2" s="1294"/>
      <c r="E2" s="1294"/>
      <c r="F2" s="1294"/>
      <c r="G2" s="1294"/>
      <c r="H2" s="1294"/>
      <c r="I2" s="1294"/>
    </row>
    <row r="4" spans="1:9" ht="15.75" x14ac:dyDescent="0.25">
      <c r="A4" s="12" t="s">
        <v>916</v>
      </c>
    </row>
    <row r="5" spans="1:9" ht="20.100000000000001" customHeight="1" x14ac:dyDescent="0.25">
      <c r="A5" s="1292" t="s">
        <v>695</v>
      </c>
      <c r="B5" s="1292" t="s">
        <v>313</v>
      </c>
      <c r="C5" s="1292" t="s">
        <v>314</v>
      </c>
      <c r="D5" s="1292" t="s">
        <v>315</v>
      </c>
      <c r="E5" s="1293" t="s">
        <v>899</v>
      </c>
      <c r="F5" s="1293"/>
      <c r="G5" s="1293"/>
      <c r="H5" s="1293" t="s">
        <v>694</v>
      </c>
      <c r="I5" s="1293"/>
    </row>
    <row r="6" spans="1:9" s="63" customFormat="1" ht="30" customHeight="1" x14ac:dyDescent="0.25">
      <c r="A6" s="1292"/>
      <c r="B6" s="1292"/>
      <c r="C6" s="1292"/>
      <c r="D6" s="1292"/>
      <c r="E6" s="64">
        <v>2022</v>
      </c>
      <c r="F6" s="64">
        <v>2023</v>
      </c>
      <c r="G6" s="64">
        <v>2024</v>
      </c>
      <c r="H6" s="64">
        <v>2023</v>
      </c>
      <c r="I6" s="64">
        <v>2024</v>
      </c>
    </row>
    <row r="7" spans="1:9" ht="15.75" customHeight="1" x14ac:dyDescent="0.25">
      <c r="A7" s="1295" t="s">
        <v>914</v>
      </c>
      <c r="B7" s="1298" t="s">
        <v>131</v>
      </c>
      <c r="C7" s="65" t="s">
        <v>316</v>
      </c>
      <c r="D7" s="66" t="s">
        <v>317</v>
      </c>
      <c r="E7" s="67"/>
      <c r="F7" s="68"/>
      <c r="G7" s="69"/>
      <c r="H7" s="70"/>
      <c r="I7" s="71"/>
    </row>
    <row r="8" spans="1:9" ht="24.75" customHeight="1" x14ac:dyDescent="0.25">
      <c r="A8" s="1296"/>
      <c r="B8" s="1297"/>
      <c r="C8" s="72" t="s">
        <v>318</v>
      </c>
      <c r="D8" s="73" t="s">
        <v>317</v>
      </c>
      <c r="E8" s="74"/>
      <c r="F8" s="75"/>
      <c r="G8" s="76"/>
      <c r="H8" s="77"/>
      <c r="I8" s="78"/>
    </row>
    <row r="9" spans="1:9" ht="25.5" x14ac:dyDescent="0.25">
      <c r="A9" s="1296"/>
      <c r="B9" s="1299" t="s">
        <v>133</v>
      </c>
      <c r="C9" s="79" t="s">
        <v>319</v>
      </c>
      <c r="D9" s="80" t="s">
        <v>317</v>
      </c>
      <c r="E9" s="81"/>
      <c r="F9" s="82"/>
      <c r="G9" s="83"/>
      <c r="H9" s="70"/>
      <c r="I9" s="71"/>
    </row>
    <row r="10" spans="1:9" ht="25.5" x14ac:dyDescent="0.25">
      <c r="A10" s="1296"/>
      <c r="B10" s="1296"/>
      <c r="C10" s="84" t="s">
        <v>320</v>
      </c>
      <c r="D10" s="85" t="s">
        <v>317</v>
      </c>
      <c r="E10" s="86"/>
      <c r="F10" s="87"/>
      <c r="G10" s="88"/>
      <c r="H10" s="70"/>
      <c r="I10" s="71"/>
    </row>
    <row r="11" spans="1:9" ht="20.100000000000001" customHeight="1" x14ac:dyDescent="0.25">
      <c r="A11" s="1297"/>
      <c r="B11" s="1297"/>
      <c r="C11" s="72" t="s">
        <v>321</v>
      </c>
      <c r="D11" s="73" t="s">
        <v>317</v>
      </c>
      <c r="E11" s="74"/>
      <c r="F11" s="75"/>
      <c r="G11" s="76"/>
      <c r="H11" s="77"/>
      <c r="I11" s="78"/>
    </row>
    <row r="13" spans="1:9" ht="30.75" customHeight="1" x14ac:dyDescent="0.25">
      <c r="A13" s="1300" t="s">
        <v>917</v>
      </c>
      <c r="B13" s="1300"/>
      <c r="C13" s="1300"/>
      <c r="D13" s="1300"/>
      <c r="E13" s="1300"/>
      <c r="F13" s="1300"/>
      <c r="G13" s="1300"/>
      <c r="H13" s="1300"/>
      <c r="I13" s="1300"/>
    </row>
    <row r="14" spans="1:9" ht="20.100000000000001" customHeight="1" x14ac:dyDescent="0.25">
      <c r="A14" s="1292" t="s">
        <v>696</v>
      </c>
      <c r="B14" s="1292" t="s">
        <v>313</v>
      </c>
      <c r="C14" s="1292" t="s">
        <v>314</v>
      </c>
      <c r="D14" s="1292" t="s">
        <v>315</v>
      </c>
      <c r="E14" s="1293" t="s">
        <v>693</v>
      </c>
      <c r="F14" s="1293"/>
      <c r="G14" s="1293"/>
      <c r="H14" s="1293" t="s">
        <v>694</v>
      </c>
      <c r="I14" s="1293"/>
    </row>
    <row r="15" spans="1:9" s="63" customFormat="1" ht="30" customHeight="1" x14ac:dyDescent="0.25">
      <c r="A15" s="1292"/>
      <c r="B15" s="1292"/>
      <c r="C15" s="1292"/>
      <c r="D15" s="1292"/>
      <c r="E15" s="64">
        <v>2022</v>
      </c>
      <c r="F15" s="64">
        <v>2023</v>
      </c>
      <c r="G15" s="64">
        <v>2024</v>
      </c>
      <c r="H15" s="64">
        <v>2023</v>
      </c>
      <c r="I15" s="64">
        <v>2024</v>
      </c>
    </row>
    <row r="16" spans="1:9" ht="17.25" customHeight="1" x14ac:dyDescent="0.25">
      <c r="A16" s="1309" t="s">
        <v>915</v>
      </c>
      <c r="B16" s="89" t="s">
        <v>322</v>
      </c>
      <c r="C16" s="1319" t="s">
        <v>125</v>
      </c>
      <c r="D16" s="65"/>
      <c r="E16" s="67"/>
      <c r="F16" s="68"/>
      <c r="G16" s="90"/>
      <c r="H16" s="90"/>
      <c r="I16" s="91"/>
    </row>
    <row r="17" spans="1:9" ht="17.25" customHeight="1" x14ac:dyDescent="0.25">
      <c r="A17" s="1310"/>
      <c r="B17" s="92" t="s">
        <v>133</v>
      </c>
      <c r="C17" s="1319"/>
      <c r="D17" s="84"/>
      <c r="E17" s="86"/>
      <c r="F17" s="87"/>
      <c r="G17" s="93"/>
      <c r="H17" s="93"/>
      <c r="I17" s="94"/>
    </row>
    <row r="18" spans="1:9" ht="17.25" customHeight="1" x14ac:dyDescent="0.25">
      <c r="A18" s="1310"/>
      <c r="B18" s="92" t="s">
        <v>323</v>
      </c>
      <c r="C18" s="1319"/>
      <c r="D18" s="84"/>
      <c r="E18" s="86"/>
      <c r="F18" s="87"/>
      <c r="G18" s="93"/>
      <c r="H18" s="93"/>
      <c r="I18" s="94"/>
    </row>
    <row r="19" spans="1:9" ht="17.25" customHeight="1" x14ac:dyDescent="0.25">
      <c r="A19" s="1310"/>
      <c r="B19" s="92" t="s">
        <v>112</v>
      </c>
      <c r="C19" s="1319"/>
      <c r="D19" s="84"/>
      <c r="E19" s="86"/>
      <c r="F19" s="87"/>
      <c r="G19" s="93"/>
      <c r="H19" s="93"/>
      <c r="I19" s="94"/>
    </row>
    <row r="20" spans="1:9" ht="17.25" customHeight="1" x14ac:dyDescent="0.25">
      <c r="A20" s="1310"/>
      <c r="B20" s="95" t="s">
        <v>324</v>
      </c>
      <c r="C20" s="1319"/>
      <c r="D20" s="95"/>
      <c r="E20" s="96"/>
      <c r="F20" s="97"/>
      <c r="G20" s="98"/>
      <c r="H20" s="98"/>
      <c r="I20" s="99"/>
    </row>
    <row r="21" spans="1:9" ht="17.25" customHeight="1" x14ac:dyDescent="0.25">
      <c r="A21" s="1309" t="s">
        <v>915</v>
      </c>
      <c r="B21" s="100" t="s">
        <v>322</v>
      </c>
      <c r="C21" s="1321" t="s">
        <v>127</v>
      </c>
      <c r="D21" s="79"/>
      <c r="E21" s="81"/>
      <c r="F21" s="82"/>
      <c r="G21" s="101"/>
      <c r="H21" s="101"/>
      <c r="I21" s="102"/>
    </row>
    <row r="22" spans="1:9" ht="17.25" customHeight="1" x14ac:dyDescent="0.25">
      <c r="A22" s="1310"/>
      <c r="B22" s="92" t="s">
        <v>133</v>
      </c>
      <c r="C22" s="1319"/>
      <c r="D22" s="84"/>
      <c r="E22" s="86"/>
      <c r="F22" s="87"/>
      <c r="G22" s="93"/>
      <c r="H22" s="93"/>
      <c r="I22" s="94"/>
    </row>
    <row r="23" spans="1:9" ht="17.25" customHeight="1" x14ac:dyDescent="0.25">
      <c r="A23" s="1310"/>
      <c r="B23" s="92" t="s">
        <v>323</v>
      </c>
      <c r="C23" s="1319"/>
      <c r="D23" s="84"/>
      <c r="E23" s="86"/>
      <c r="F23" s="87"/>
      <c r="G23" s="93"/>
      <c r="H23" s="93"/>
      <c r="I23" s="94"/>
    </row>
    <row r="24" spans="1:9" ht="17.25" customHeight="1" x14ac:dyDescent="0.25">
      <c r="A24" s="1310"/>
      <c r="B24" s="92" t="s">
        <v>112</v>
      </c>
      <c r="C24" s="1319"/>
      <c r="D24" s="84"/>
      <c r="E24" s="86"/>
      <c r="F24" s="87"/>
      <c r="G24" s="93"/>
      <c r="H24" s="93"/>
      <c r="I24" s="94"/>
    </row>
    <row r="25" spans="1:9" ht="17.25" customHeight="1" x14ac:dyDescent="0.25">
      <c r="A25" s="1310"/>
      <c r="B25" s="72" t="s">
        <v>324</v>
      </c>
      <c r="C25" s="1320"/>
      <c r="D25" s="72"/>
      <c r="E25" s="74"/>
      <c r="F25" s="75"/>
      <c r="G25" s="103"/>
      <c r="H25" s="103"/>
      <c r="I25" s="104"/>
    </row>
    <row r="26" spans="1:9" ht="17.25" customHeight="1" x14ac:dyDescent="0.25">
      <c r="A26" s="1309" t="s">
        <v>915</v>
      </c>
      <c r="B26" s="89" t="s">
        <v>322</v>
      </c>
      <c r="C26" s="1319" t="s">
        <v>325</v>
      </c>
      <c r="D26" s="65"/>
      <c r="E26" s="67"/>
      <c r="F26" s="68"/>
      <c r="G26" s="90"/>
      <c r="H26" s="90"/>
      <c r="I26" s="91"/>
    </row>
    <row r="27" spans="1:9" ht="17.25" customHeight="1" x14ac:dyDescent="0.25">
      <c r="A27" s="1310"/>
      <c r="B27" s="92" t="s">
        <v>133</v>
      </c>
      <c r="C27" s="1319"/>
      <c r="D27" s="84"/>
      <c r="E27" s="86"/>
      <c r="F27" s="87"/>
      <c r="G27" s="93"/>
      <c r="H27" s="93"/>
      <c r="I27" s="94"/>
    </row>
    <row r="28" spans="1:9" ht="17.25" customHeight="1" x14ac:dyDescent="0.25">
      <c r="A28" s="1310"/>
      <c r="B28" s="92" t="s">
        <v>323</v>
      </c>
      <c r="C28" s="1319"/>
      <c r="D28" s="84"/>
      <c r="E28" s="86"/>
      <c r="F28" s="87"/>
      <c r="G28" s="93"/>
      <c r="H28" s="93"/>
      <c r="I28" s="94"/>
    </row>
    <row r="29" spans="1:9" ht="17.25" customHeight="1" x14ac:dyDescent="0.25">
      <c r="A29" s="1310"/>
      <c r="B29" s="92" t="s">
        <v>112</v>
      </c>
      <c r="C29" s="1319"/>
      <c r="D29" s="84"/>
      <c r="E29" s="86"/>
      <c r="F29" s="87"/>
      <c r="G29" s="93"/>
      <c r="H29" s="93"/>
      <c r="I29" s="94"/>
    </row>
    <row r="30" spans="1:9" ht="17.25" customHeight="1" x14ac:dyDescent="0.25">
      <c r="A30" s="1310"/>
      <c r="B30" s="95" t="s">
        <v>324</v>
      </c>
      <c r="C30" s="1319"/>
      <c r="D30" s="95"/>
      <c r="E30" s="96"/>
      <c r="F30" s="97"/>
      <c r="G30" s="98"/>
      <c r="H30" s="98"/>
      <c r="I30" s="99"/>
    </row>
    <row r="31" spans="1:9" ht="17.25" customHeight="1" x14ac:dyDescent="0.25">
      <c r="A31" s="1309" t="s">
        <v>915</v>
      </c>
      <c r="B31" s="100" t="s">
        <v>322</v>
      </c>
      <c r="C31" s="1321" t="s">
        <v>326</v>
      </c>
      <c r="D31" s="79"/>
      <c r="E31" s="81"/>
      <c r="F31" s="82"/>
      <c r="G31" s="101"/>
      <c r="H31" s="101"/>
      <c r="I31" s="102"/>
    </row>
    <row r="32" spans="1:9" ht="17.25" customHeight="1" x14ac:dyDescent="0.25">
      <c r="A32" s="1310"/>
      <c r="B32" s="92" t="s">
        <v>133</v>
      </c>
      <c r="C32" s="1319"/>
      <c r="D32" s="84"/>
      <c r="E32" s="86"/>
      <c r="F32" s="87"/>
      <c r="G32" s="93"/>
      <c r="H32" s="93"/>
      <c r="I32" s="94"/>
    </row>
    <row r="33" spans="1:9" ht="17.25" customHeight="1" x14ac:dyDescent="0.25">
      <c r="A33" s="1310"/>
      <c r="B33" s="92" t="s">
        <v>323</v>
      </c>
      <c r="C33" s="1319"/>
      <c r="D33" s="84"/>
      <c r="E33" s="86"/>
      <c r="F33" s="87"/>
      <c r="G33" s="93"/>
      <c r="H33" s="93"/>
      <c r="I33" s="94"/>
    </row>
    <row r="34" spans="1:9" ht="17.25" customHeight="1" x14ac:dyDescent="0.25">
      <c r="A34" s="1310"/>
      <c r="B34" s="92" t="s">
        <v>112</v>
      </c>
      <c r="C34" s="1319"/>
      <c r="D34" s="84"/>
      <c r="E34" s="86"/>
      <c r="F34" s="87"/>
      <c r="G34" s="93"/>
      <c r="H34" s="93"/>
      <c r="I34" s="94"/>
    </row>
    <row r="35" spans="1:9" ht="17.25" customHeight="1" x14ac:dyDescent="0.25">
      <c r="A35" s="1310"/>
      <c r="B35" s="72" t="s">
        <v>324</v>
      </c>
      <c r="C35" s="1320"/>
      <c r="D35" s="72"/>
      <c r="E35" s="74"/>
      <c r="F35" s="75"/>
      <c r="G35" s="103"/>
      <c r="H35" s="103"/>
      <c r="I35" s="104"/>
    </row>
    <row r="36" spans="1:9" ht="17.25" customHeight="1" x14ac:dyDescent="0.25">
      <c r="A36" s="1309" t="s">
        <v>915</v>
      </c>
      <c r="B36" s="89" t="s">
        <v>322</v>
      </c>
      <c r="C36" s="1319" t="s">
        <v>327</v>
      </c>
      <c r="D36" s="65"/>
      <c r="E36" s="67"/>
      <c r="F36" s="68"/>
      <c r="G36" s="90"/>
      <c r="H36" s="90"/>
      <c r="I36" s="91"/>
    </row>
    <row r="37" spans="1:9" ht="17.25" customHeight="1" x14ac:dyDescent="0.25">
      <c r="A37" s="1310"/>
      <c r="B37" s="92" t="s">
        <v>133</v>
      </c>
      <c r="C37" s="1319"/>
      <c r="D37" s="84"/>
      <c r="E37" s="86"/>
      <c r="F37" s="87"/>
      <c r="G37" s="93"/>
      <c r="H37" s="93"/>
      <c r="I37" s="94"/>
    </row>
    <row r="38" spans="1:9" ht="17.25" customHeight="1" x14ac:dyDescent="0.25">
      <c r="A38" s="1310"/>
      <c r="B38" s="92" t="s">
        <v>323</v>
      </c>
      <c r="C38" s="1319"/>
      <c r="D38" s="84"/>
      <c r="E38" s="86"/>
      <c r="F38" s="87"/>
      <c r="G38" s="93"/>
      <c r="H38" s="93"/>
      <c r="I38" s="94"/>
    </row>
    <row r="39" spans="1:9" ht="17.25" customHeight="1" x14ac:dyDescent="0.25">
      <c r="A39" s="1310"/>
      <c r="B39" s="92" t="s">
        <v>112</v>
      </c>
      <c r="C39" s="1319"/>
      <c r="D39" s="84"/>
      <c r="E39" s="86"/>
      <c r="F39" s="87"/>
      <c r="G39" s="93"/>
      <c r="H39" s="93"/>
      <c r="I39" s="94"/>
    </row>
    <row r="40" spans="1:9" ht="17.25" customHeight="1" x14ac:dyDescent="0.25">
      <c r="A40" s="1310"/>
      <c r="B40" s="72" t="s">
        <v>324</v>
      </c>
      <c r="C40" s="1320"/>
      <c r="D40" s="72"/>
      <c r="E40" s="74"/>
      <c r="F40" s="75"/>
      <c r="G40" s="103"/>
      <c r="H40" s="103"/>
      <c r="I40" s="104"/>
    </row>
    <row r="41" spans="1:9" ht="10.5" customHeight="1" x14ac:dyDescent="0.25">
      <c r="A41" s="105"/>
      <c r="B41" s="105"/>
      <c r="C41" s="106"/>
      <c r="D41" s="105"/>
      <c r="E41" s="105"/>
      <c r="F41" s="105"/>
      <c r="G41" s="106"/>
      <c r="H41" s="106"/>
      <c r="I41" s="106"/>
    </row>
    <row r="42" spans="1:9" ht="10.5" customHeight="1" x14ac:dyDescent="0.25">
      <c r="A42" s="105"/>
      <c r="B42" s="105"/>
      <c r="C42" s="106"/>
      <c r="D42" s="105"/>
      <c r="E42" s="105"/>
      <c r="F42" s="105"/>
      <c r="G42" s="106"/>
      <c r="H42" s="106"/>
      <c r="I42" s="106"/>
    </row>
    <row r="43" spans="1:9" ht="17.25" customHeight="1" x14ac:dyDescent="0.25">
      <c r="A43" s="1311" t="s">
        <v>328</v>
      </c>
      <c r="B43" s="1311"/>
      <c r="C43" s="1311"/>
      <c r="D43" s="1311"/>
      <c r="E43" s="1311"/>
      <c r="F43" s="1311"/>
      <c r="G43" s="1311"/>
      <c r="H43" s="1311"/>
      <c r="I43" s="1311"/>
    </row>
    <row r="44" spans="1:9" s="63" customFormat="1" ht="27" customHeight="1" x14ac:dyDescent="0.25">
      <c r="A44" s="1312" t="s">
        <v>313</v>
      </c>
      <c r="B44" s="1312" t="s">
        <v>314</v>
      </c>
      <c r="C44" s="1314" t="s">
        <v>329</v>
      </c>
      <c r="D44" s="1316">
        <v>2023</v>
      </c>
      <c r="E44" s="1317"/>
      <c r="F44" s="1318"/>
      <c r="G44" s="1317">
        <v>2024</v>
      </c>
      <c r="H44" s="1317"/>
      <c r="I44" s="1318"/>
    </row>
    <row r="45" spans="1:9" s="63" customFormat="1" ht="21" customHeight="1" x14ac:dyDescent="0.25">
      <c r="A45" s="1313"/>
      <c r="B45" s="1313"/>
      <c r="C45" s="1315"/>
      <c r="D45" s="107" t="s">
        <v>330</v>
      </c>
      <c r="E45" s="107" t="s">
        <v>922</v>
      </c>
      <c r="F45" s="107" t="s">
        <v>331</v>
      </c>
      <c r="G45" s="107" t="s">
        <v>330</v>
      </c>
      <c r="H45" s="107" t="s">
        <v>922</v>
      </c>
      <c r="I45" s="107" t="s">
        <v>331</v>
      </c>
    </row>
    <row r="46" spans="1:9" ht="16.5" customHeight="1" x14ac:dyDescent="0.25">
      <c r="A46" s="1301" t="s">
        <v>131</v>
      </c>
      <c r="B46" s="1304" t="s">
        <v>332</v>
      </c>
      <c r="C46" s="108" t="s">
        <v>333</v>
      </c>
      <c r="D46" s="109"/>
      <c r="E46" s="110"/>
      <c r="F46" s="110"/>
      <c r="G46" s="110"/>
      <c r="H46" s="110"/>
      <c r="I46" s="111"/>
    </row>
    <row r="47" spans="1:9" ht="15.75" customHeight="1" x14ac:dyDescent="0.25">
      <c r="A47" s="1302"/>
      <c r="B47" s="1306"/>
      <c r="C47" s="73" t="s">
        <v>334</v>
      </c>
      <c r="D47" s="112"/>
      <c r="E47" s="75"/>
      <c r="F47" s="75"/>
      <c r="G47" s="112"/>
      <c r="H47" s="103"/>
      <c r="I47" s="104"/>
    </row>
    <row r="48" spans="1:9" ht="15.75" customHeight="1" x14ac:dyDescent="0.25">
      <c r="A48" s="1302"/>
      <c r="B48" s="1305" t="s">
        <v>335</v>
      </c>
      <c r="C48" s="113" t="s">
        <v>333</v>
      </c>
      <c r="D48" s="67"/>
      <c r="E48" s="68"/>
      <c r="F48" s="68"/>
      <c r="G48" s="67"/>
      <c r="H48" s="90"/>
      <c r="I48" s="91"/>
    </row>
    <row r="49" spans="1:9" ht="15.75" customHeight="1" x14ac:dyDescent="0.25">
      <c r="A49" s="1303"/>
      <c r="B49" s="1306"/>
      <c r="C49" s="85" t="s">
        <v>334</v>
      </c>
      <c r="D49" s="114"/>
      <c r="E49" s="75"/>
      <c r="F49" s="75"/>
      <c r="G49" s="114"/>
      <c r="H49" s="103"/>
      <c r="I49" s="104"/>
    </row>
    <row r="50" spans="1:9" x14ac:dyDescent="0.25">
      <c r="A50" s="1301" t="s">
        <v>133</v>
      </c>
      <c r="B50" s="1304" t="s">
        <v>319</v>
      </c>
      <c r="C50" s="108" t="s">
        <v>336</v>
      </c>
      <c r="D50" s="81"/>
      <c r="E50" s="82"/>
      <c r="F50" s="82"/>
      <c r="G50" s="81"/>
      <c r="H50" s="101"/>
      <c r="I50" s="102"/>
    </row>
    <row r="51" spans="1:9" x14ac:dyDescent="0.25">
      <c r="A51" s="1302"/>
      <c r="B51" s="1305"/>
      <c r="C51" s="115" t="s">
        <v>337</v>
      </c>
      <c r="D51" s="116"/>
      <c r="E51" s="97"/>
      <c r="F51" s="97"/>
      <c r="G51" s="116"/>
      <c r="H51" s="98"/>
      <c r="I51" s="99"/>
    </row>
    <row r="52" spans="1:9" x14ac:dyDescent="0.25">
      <c r="A52" s="1302"/>
      <c r="B52" s="1304" t="s">
        <v>320</v>
      </c>
      <c r="C52" s="108" t="s">
        <v>336</v>
      </c>
      <c r="D52" s="81"/>
      <c r="E52" s="82"/>
      <c r="F52" s="82"/>
      <c r="G52" s="81"/>
      <c r="H52" s="101"/>
      <c r="I52" s="102"/>
    </row>
    <row r="53" spans="1:9" x14ac:dyDescent="0.25">
      <c r="A53" s="1302"/>
      <c r="B53" s="1306"/>
      <c r="C53" s="73" t="s">
        <v>337</v>
      </c>
      <c r="D53" s="112"/>
      <c r="E53" s="75"/>
      <c r="F53" s="75"/>
      <c r="G53" s="112"/>
      <c r="H53" s="103"/>
      <c r="I53" s="104"/>
    </row>
    <row r="54" spans="1:9" ht="14.25" customHeight="1" x14ac:dyDescent="0.25">
      <c r="A54" s="1302"/>
      <c r="B54" s="1307" t="s">
        <v>321</v>
      </c>
      <c r="C54" s="108" t="s">
        <v>336</v>
      </c>
      <c r="D54" s="81"/>
      <c r="E54" s="82"/>
      <c r="F54" s="82"/>
      <c r="G54" s="81"/>
      <c r="H54" s="101"/>
      <c r="I54" s="102"/>
    </row>
    <row r="55" spans="1:9" ht="14.25" customHeight="1" x14ac:dyDescent="0.25">
      <c r="A55" s="1303"/>
      <c r="B55" s="1308"/>
      <c r="C55" s="73" t="s">
        <v>337</v>
      </c>
      <c r="D55" s="112"/>
      <c r="E55" s="75"/>
      <c r="F55" s="75"/>
      <c r="G55" s="112"/>
      <c r="H55" s="103"/>
      <c r="I55" s="104"/>
    </row>
    <row r="56" spans="1:9" x14ac:dyDescent="0.25">
      <c r="A56" s="117"/>
      <c r="B56" s="117"/>
      <c r="C56" s="118"/>
      <c r="D56" s="105"/>
      <c r="E56" s="105"/>
      <c r="F56" s="105"/>
      <c r="G56" s="106"/>
      <c r="H56" s="106"/>
      <c r="I56" s="106"/>
    </row>
  </sheetData>
  <mergeCells count="40">
    <mergeCell ref="A16:A20"/>
    <mergeCell ref="C16:C20"/>
    <mergeCell ref="A14:A15"/>
    <mergeCell ref="B14:B15"/>
    <mergeCell ref="C14:C15"/>
    <mergeCell ref="A21:A25"/>
    <mergeCell ref="C21:C25"/>
    <mergeCell ref="A26:A30"/>
    <mergeCell ref="C26:C30"/>
    <mergeCell ref="A31:A35"/>
    <mergeCell ref="C31:C35"/>
    <mergeCell ref="A50:A55"/>
    <mergeCell ref="B50:B51"/>
    <mergeCell ref="B52:B53"/>
    <mergeCell ref="B54:B55"/>
    <mergeCell ref="A36:A40"/>
    <mergeCell ref="A43:I43"/>
    <mergeCell ref="A44:A45"/>
    <mergeCell ref="B44:B45"/>
    <mergeCell ref="C44:C45"/>
    <mergeCell ref="D44:F44"/>
    <mergeCell ref="G44:I44"/>
    <mergeCell ref="A46:A49"/>
    <mergeCell ref="B46:B47"/>
    <mergeCell ref="B48:B49"/>
    <mergeCell ref="C36:C40"/>
    <mergeCell ref="D14:D15"/>
    <mergeCell ref="E14:G14"/>
    <mergeCell ref="A2:I2"/>
    <mergeCell ref="A7:A11"/>
    <mergeCell ref="B7:B8"/>
    <mergeCell ref="B9:B11"/>
    <mergeCell ref="A13:I13"/>
    <mergeCell ref="A5:A6"/>
    <mergeCell ref="B5:B6"/>
    <mergeCell ref="C5:C6"/>
    <mergeCell ref="D5:D6"/>
    <mergeCell ref="E5:G5"/>
    <mergeCell ref="H5:I5"/>
    <mergeCell ref="H14:I14"/>
  </mergeCells>
  <printOptions horizontalCentered="1"/>
  <pageMargins left="0.5" right="0.25" top="0.25" bottom="0.25" header="0.3" footer="0.3"/>
  <pageSetup paperSize="9"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I73"/>
  <sheetViews>
    <sheetView view="pageBreakPreview" zoomScaleNormal="100" zoomScaleSheetLayoutView="100" workbookViewId="0">
      <selection activeCell="M14" sqref="M14"/>
    </sheetView>
  </sheetViews>
  <sheetFormatPr defaultRowHeight="12.75" x14ac:dyDescent="0.2"/>
  <cols>
    <col min="1" max="1" width="4.7109375" style="62" customWidth="1"/>
    <col min="2" max="2" width="16.28515625" style="62" customWidth="1"/>
    <col min="3" max="4" width="11.7109375" style="62" customWidth="1"/>
    <col min="5" max="5" width="9.7109375" style="1" customWidth="1"/>
    <col min="6" max="7" width="5.5703125" style="1" bestFit="1" customWidth="1"/>
    <col min="8" max="8" width="6.5703125" style="1" bestFit="1" customWidth="1"/>
    <col min="9" max="9" width="6.85546875" style="1" bestFit="1" customWidth="1"/>
    <col min="10" max="10" width="7.140625" style="1" bestFit="1" customWidth="1"/>
    <col min="11" max="11" width="7" style="1" bestFit="1" customWidth="1"/>
    <col min="12" max="12" width="9" style="1" bestFit="1" customWidth="1"/>
    <col min="13" max="13" width="8.85546875" style="1" bestFit="1" customWidth="1"/>
    <col min="14" max="14" width="8" style="1" bestFit="1" customWidth="1"/>
    <col min="15" max="15" width="6" style="1" customWidth="1"/>
    <col min="16" max="16" width="6.5703125" style="1" customWidth="1"/>
    <col min="17" max="18" width="7.28515625" style="1" customWidth="1"/>
    <col min="19" max="19" width="7.42578125" style="1" customWidth="1"/>
    <col min="20" max="20" width="6.28515625" style="1" bestFit="1" customWidth="1"/>
    <col min="21" max="21" width="7.140625" style="1" bestFit="1" customWidth="1"/>
    <col min="22" max="23" width="5.5703125" style="1" bestFit="1" customWidth="1"/>
    <col min="24" max="25" width="6.28515625" style="1" customWidth="1"/>
    <col min="26" max="26" width="7.7109375" style="26" customWidth="1"/>
    <col min="27" max="258" width="9.140625" style="1"/>
    <col min="259" max="259" width="4.7109375" style="1" customWidth="1"/>
    <col min="260" max="260" width="16.28515625" style="1" customWidth="1"/>
    <col min="261" max="261" width="9.7109375" style="1" customWidth="1"/>
    <col min="262" max="263" width="5.5703125" style="1" bestFit="1" customWidth="1"/>
    <col min="264" max="264" width="6.5703125" style="1" bestFit="1" customWidth="1"/>
    <col min="265" max="265" width="6.85546875" style="1" bestFit="1" customWidth="1"/>
    <col min="266" max="266" width="7.140625" style="1" bestFit="1" customWidth="1"/>
    <col min="267" max="267" width="7" style="1" bestFit="1" customWidth="1"/>
    <col min="268" max="268" width="9" style="1" bestFit="1" customWidth="1"/>
    <col min="269" max="269" width="8.85546875" style="1" bestFit="1" customWidth="1"/>
    <col min="270" max="270" width="8" style="1" bestFit="1" customWidth="1"/>
    <col min="271" max="272" width="5.85546875" style="1" customWidth="1"/>
    <col min="273" max="274" width="7.28515625" style="1" customWidth="1"/>
    <col min="275" max="275" width="7.42578125" style="1" customWidth="1"/>
    <col min="276" max="276" width="6.28515625" style="1" bestFit="1" customWidth="1"/>
    <col min="277" max="277" width="7.140625" style="1" bestFit="1" customWidth="1"/>
    <col min="278" max="279" width="5.5703125" style="1" bestFit="1" customWidth="1"/>
    <col min="280" max="281" width="6.28515625" style="1" customWidth="1"/>
    <col min="282" max="282" width="7.7109375" style="1" customWidth="1"/>
    <col min="283" max="514" width="9.140625" style="1"/>
    <col min="515" max="515" width="4.7109375" style="1" customWidth="1"/>
    <col min="516" max="516" width="16.28515625" style="1" customWidth="1"/>
    <col min="517" max="517" width="9.7109375" style="1" customWidth="1"/>
    <col min="518" max="519" width="5.5703125" style="1" bestFit="1" customWidth="1"/>
    <col min="520" max="520" width="6.5703125" style="1" bestFit="1" customWidth="1"/>
    <col min="521" max="521" width="6.85546875" style="1" bestFit="1" customWidth="1"/>
    <col min="522" max="522" width="7.140625" style="1" bestFit="1" customWidth="1"/>
    <col min="523" max="523" width="7" style="1" bestFit="1" customWidth="1"/>
    <col min="524" max="524" width="9" style="1" bestFit="1" customWidth="1"/>
    <col min="525" max="525" width="8.85546875" style="1" bestFit="1" customWidth="1"/>
    <col min="526" max="526" width="8" style="1" bestFit="1" customWidth="1"/>
    <col min="527" max="528" width="5.85546875" style="1" customWidth="1"/>
    <col min="529" max="530" width="7.28515625" style="1" customWidth="1"/>
    <col min="531" max="531" width="7.42578125" style="1" customWidth="1"/>
    <col min="532" max="532" width="6.28515625" style="1" bestFit="1" customWidth="1"/>
    <col min="533" max="533" width="7.140625" style="1" bestFit="1" customWidth="1"/>
    <col min="534" max="535" width="5.5703125" style="1" bestFit="1" customWidth="1"/>
    <col min="536" max="537" width="6.28515625" style="1" customWidth="1"/>
    <col min="538" max="538" width="7.7109375" style="1" customWidth="1"/>
    <col min="539" max="770" width="9.140625" style="1"/>
    <col min="771" max="771" width="4.7109375" style="1" customWidth="1"/>
    <col min="772" max="772" width="16.28515625" style="1" customWidth="1"/>
    <col min="773" max="773" width="9.7109375" style="1" customWidth="1"/>
    <col min="774" max="775" width="5.5703125" style="1" bestFit="1" customWidth="1"/>
    <col min="776" max="776" width="6.5703125" style="1" bestFit="1" customWidth="1"/>
    <col min="777" max="777" width="6.85546875" style="1" bestFit="1" customWidth="1"/>
    <col min="778" max="778" width="7.140625" style="1" bestFit="1" customWidth="1"/>
    <col min="779" max="779" width="7" style="1" bestFit="1" customWidth="1"/>
    <col min="780" max="780" width="9" style="1" bestFit="1" customWidth="1"/>
    <col min="781" max="781" width="8.85546875" style="1" bestFit="1" customWidth="1"/>
    <col min="782" max="782" width="8" style="1" bestFit="1" customWidth="1"/>
    <col min="783" max="784" width="5.85546875" style="1" customWidth="1"/>
    <col min="785" max="786" width="7.28515625" style="1" customWidth="1"/>
    <col min="787" max="787" width="7.42578125" style="1" customWidth="1"/>
    <col min="788" max="788" width="6.28515625" style="1" bestFit="1" customWidth="1"/>
    <col min="789" max="789" width="7.140625" style="1" bestFit="1" customWidth="1"/>
    <col min="790" max="791" width="5.5703125" style="1" bestFit="1" customWidth="1"/>
    <col min="792" max="793" width="6.28515625" style="1" customWidth="1"/>
    <col min="794" max="794" width="7.7109375" style="1" customWidth="1"/>
    <col min="795" max="1026" width="9.140625" style="1"/>
    <col min="1027" max="1027" width="4.7109375" style="1" customWidth="1"/>
    <col min="1028" max="1028" width="16.28515625" style="1" customWidth="1"/>
    <col min="1029" max="1029" width="9.7109375" style="1" customWidth="1"/>
    <col min="1030" max="1031" width="5.5703125" style="1" bestFit="1" customWidth="1"/>
    <col min="1032" max="1032" width="6.5703125" style="1" bestFit="1" customWidth="1"/>
    <col min="1033" max="1033" width="6.85546875" style="1" bestFit="1" customWidth="1"/>
    <col min="1034" max="1034" width="7.140625" style="1" bestFit="1" customWidth="1"/>
    <col min="1035" max="1035" width="7" style="1" bestFit="1" customWidth="1"/>
    <col min="1036" max="1036" width="9" style="1" bestFit="1" customWidth="1"/>
    <col min="1037" max="1037" width="8.85546875" style="1" bestFit="1" customWidth="1"/>
    <col min="1038" max="1038" width="8" style="1" bestFit="1" customWidth="1"/>
    <col min="1039" max="1040" width="5.85546875" style="1" customWidth="1"/>
    <col min="1041" max="1042" width="7.28515625" style="1" customWidth="1"/>
    <col min="1043" max="1043" width="7.42578125" style="1" customWidth="1"/>
    <col min="1044" max="1044" width="6.28515625" style="1" bestFit="1" customWidth="1"/>
    <col min="1045" max="1045" width="7.140625" style="1" bestFit="1" customWidth="1"/>
    <col min="1046" max="1047" width="5.5703125" style="1" bestFit="1" customWidth="1"/>
    <col min="1048" max="1049" width="6.28515625" style="1" customWidth="1"/>
    <col min="1050" max="1050" width="7.7109375" style="1" customWidth="1"/>
    <col min="1051" max="1282" width="9.140625" style="1"/>
    <col min="1283" max="1283" width="4.7109375" style="1" customWidth="1"/>
    <col min="1284" max="1284" width="16.28515625" style="1" customWidth="1"/>
    <col min="1285" max="1285" width="9.7109375" style="1" customWidth="1"/>
    <col min="1286" max="1287" width="5.5703125" style="1" bestFit="1" customWidth="1"/>
    <col min="1288" max="1288" width="6.5703125" style="1" bestFit="1" customWidth="1"/>
    <col min="1289" max="1289" width="6.85546875" style="1" bestFit="1" customWidth="1"/>
    <col min="1290" max="1290" width="7.140625" style="1" bestFit="1" customWidth="1"/>
    <col min="1291" max="1291" width="7" style="1" bestFit="1" customWidth="1"/>
    <col min="1292" max="1292" width="9" style="1" bestFit="1" customWidth="1"/>
    <col min="1293" max="1293" width="8.85546875" style="1" bestFit="1" customWidth="1"/>
    <col min="1294" max="1294" width="8" style="1" bestFit="1" customWidth="1"/>
    <col min="1295" max="1296" width="5.85546875" style="1" customWidth="1"/>
    <col min="1297" max="1298" width="7.28515625" style="1" customWidth="1"/>
    <col min="1299" max="1299" width="7.42578125" style="1" customWidth="1"/>
    <col min="1300" max="1300" width="6.28515625" style="1" bestFit="1" customWidth="1"/>
    <col min="1301" max="1301" width="7.140625" style="1" bestFit="1" customWidth="1"/>
    <col min="1302" max="1303" width="5.5703125" style="1" bestFit="1" customWidth="1"/>
    <col min="1304" max="1305" width="6.28515625" style="1" customWidth="1"/>
    <col min="1306" max="1306" width="7.7109375" style="1" customWidth="1"/>
    <col min="1307" max="1538" width="9.140625" style="1"/>
    <col min="1539" max="1539" width="4.7109375" style="1" customWidth="1"/>
    <col min="1540" max="1540" width="16.28515625" style="1" customWidth="1"/>
    <col min="1541" max="1541" width="9.7109375" style="1" customWidth="1"/>
    <col min="1542" max="1543" width="5.5703125" style="1" bestFit="1" customWidth="1"/>
    <col min="1544" max="1544" width="6.5703125" style="1" bestFit="1" customWidth="1"/>
    <col min="1545" max="1545" width="6.85546875" style="1" bestFit="1" customWidth="1"/>
    <col min="1546" max="1546" width="7.140625" style="1" bestFit="1" customWidth="1"/>
    <col min="1547" max="1547" width="7" style="1" bestFit="1" customWidth="1"/>
    <col min="1548" max="1548" width="9" style="1" bestFit="1" customWidth="1"/>
    <col min="1549" max="1549" width="8.85546875" style="1" bestFit="1" customWidth="1"/>
    <col min="1550" max="1550" width="8" style="1" bestFit="1" customWidth="1"/>
    <col min="1551" max="1552" width="5.85546875" style="1" customWidth="1"/>
    <col min="1553" max="1554" width="7.28515625" style="1" customWidth="1"/>
    <col min="1555" max="1555" width="7.42578125" style="1" customWidth="1"/>
    <col min="1556" max="1556" width="6.28515625" style="1" bestFit="1" customWidth="1"/>
    <col min="1557" max="1557" width="7.140625" style="1" bestFit="1" customWidth="1"/>
    <col min="1558" max="1559" width="5.5703125" style="1" bestFit="1" customWidth="1"/>
    <col min="1560" max="1561" width="6.28515625" style="1" customWidth="1"/>
    <col min="1562" max="1562" width="7.7109375" style="1" customWidth="1"/>
    <col min="1563" max="1794" width="9.140625" style="1"/>
    <col min="1795" max="1795" width="4.7109375" style="1" customWidth="1"/>
    <col min="1796" max="1796" width="16.28515625" style="1" customWidth="1"/>
    <col min="1797" max="1797" width="9.7109375" style="1" customWidth="1"/>
    <col min="1798" max="1799" width="5.5703125" style="1" bestFit="1" customWidth="1"/>
    <col min="1800" max="1800" width="6.5703125" style="1" bestFit="1" customWidth="1"/>
    <col min="1801" max="1801" width="6.85546875" style="1" bestFit="1" customWidth="1"/>
    <col min="1802" max="1802" width="7.140625" style="1" bestFit="1" customWidth="1"/>
    <col min="1803" max="1803" width="7" style="1" bestFit="1" customWidth="1"/>
    <col min="1804" max="1804" width="9" style="1" bestFit="1" customWidth="1"/>
    <col min="1805" max="1805" width="8.85546875" style="1" bestFit="1" customWidth="1"/>
    <col min="1806" max="1806" width="8" style="1" bestFit="1" customWidth="1"/>
    <col min="1807" max="1808" width="5.85546875" style="1" customWidth="1"/>
    <col min="1809" max="1810" width="7.28515625" style="1" customWidth="1"/>
    <col min="1811" max="1811" width="7.42578125" style="1" customWidth="1"/>
    <col min="1812" max="1812" width="6.28515625" style="1" bestFit="1" customWidth="1"/>
    <col min="1813" max="1813" width="7.140625" style="1" bestFit="1" customWidth="1"/>
    <col min="1814" max="1815" width="5.5703125" style="1" bestFit="1" customWidth="1"/>
    <col min="1816" max="1817" width="6.28515625" style="1" customWidth="1"/>
    <col min="1818" max="1818" width="7.7109375" style="1" customWidth="1"/>
    <col min="1819" max="2050" width="9.140625" style="1"/>
    <col min="2051" max="2051" width="4.7109375" style="1" customWidth="1"/>
    <col min="2052" max="2052" width="16.28515625" style="1" customWidth="1"/>
    <col min="2053" max="2053" width="9.7109375" style="1" customWidth="1"/>
    <col min="2054" max="2055" width="5.5703125" style="1" bestFit="1" customWidth="1"/>
    <col min="2056" max="2056" width="6.5703125" style="1" bestFit="1" customWidth="1"/>
    <col min="2057" max="2057" width="6.85546875" style="1" bestFit="1" customWidth="1"/>
    <col min="2058" max="2058" width="7.140625" style="1" bestFit="1" customWidth="1"/>
    <col min="2059" max="2059" width="7" style="1" bestFit="1" customWidth="1"/>
    <col min="2060" max="2060" width="9" style="1" bestFit="1" customWidth="1"/>
    <col min="2061" max="2061" width="8.85546875" style="1" bestFit="1" customWidth="1"/>
    <col min="2062" max="2062" width="8" style="1" bestFit="1" customWidth="1"/>
    <col min="2063" max="2064" width="5.85546875" style="1" customWidth="1"/>
    <col min="2065" max="2066" width="7.28515625" style="1" customWidth="1"/>
    <col min="2067" max="2067" width="7.42578125" style="1" customWidth="1"/>
    <col min="2068" max="2068" width="6.28515625" style="1" bestFit="1" customWidth="1"/>
    <col min="2069" max="2069" width="7.140625" style="1" bestFit="1" customWidth="1"/>
    <col min="2070" max="2071" width="5.5703125" style="1" bestFit="1" customWidth="1"/>
    <col min="2072" max="2073" width="6.28515625" style="1" customWidth="1"/>
    <col min="2074" max="2074" width="7.7109375" style="1" customWidth="1"/>
    <col min="2075" max="2306" width="9.140625" style="1"/>
    <col min="2307" max="2307" width="4.7109375" style="1" customWidth="1"/>
    <col min="2308" max="2308" width="16.28515625" style="1" customWidth="1"/>
    <col min="2309" max="2309" width="9.7109375" style="1" customWidth="1"/>
    <col min="2310" max="2311" width="5.5703125" style="1" bestFit="1" customWidth="1"/>
    <col min="2312" max="2312" width="6.5703125" style="1" bestFit="1" customWidth="1"/>
    <col min="2313" max="2313" width="6.85546875" style="1" bestFit="1" customWidth="1"/>
    <col min="2314" max="2314" width="7.140625" style="1" bestFit="1" customWidth="1"/>
    <col min="2315" max="2315" width="7" style="1" bestFit="1" customWidth="1"/>
    <col min="2316" max="2316" width="9" style="1" bestFit="1" customWidth="1"/>
    <col min="2317" max="2317" width="8.85546875" style="1" bestFit="1" customWidth="1"/>
    <col min="2318" max="2318" width="8" style="1" bestFit="1" customWidth="1"/>
    <col min="2319" max="2320" width="5.85546875" style="1" customWidth="1"/>
    <col min="2321" max="2322" width="7.28515625" style="1" customWidth="1"/>
    <col min="2323" max="2323" width="7.42578125" style="1" customWidth="1"/>
    <col min="2324" max="2324" width="6.28515625" style="1" bestFit="1" customWidth="1"/>
    <col min="2325" max="2325" width="7.140625" style="1" bestFit="1" customWidth="1"/>
    <col min="2326" max="2327" width="5.5703125" style="1" bestFit="1" customWidth="1"/>
    <col min="2328" max="2329" width="6.28515625" style="1" customWidth="1"/>
    <col min="2330" max="2330" width="7.7109375" style="1" customWidth="1"/>
    <col min="2331" max="2562" width="9.140625" style="1"/>
    <col min="2563" max="2563" width="4.7109375" style="1" customWidth="1"/>
    <col min="2564" max="2564" width="16.28515625" style="1" customWidth="1"/>
    <col min="2565" max="2565" width="9.7109375" style="1" customWidth="1"/>
    <col min="2566" max="2567" width="5.5703125" style="1" bestFit="1" customWidth="1"/>
    <col min="2568" max="2568" width="6.5703125" style="1" bestFit="1" customWidth="1"/>
    <col min="2569" max="2569" width="6.85546875" style="1" bestFit="1" customWidth="1"/>
    <col min="2570" max="2570" width="7.140625" style="1" bestFit="1" customWidth="1"/>
    <col min="2571" max="2571" width="7" style="1" bestFit="1" customWidth="1"/>
    <col min="2572" max="2572" width="9" style="1" bestFit="1" customWidth="1"/>
    <col min="2573" max="2573" width="8.85546875" style="1" bestFit="1" customWidth="1"/>
    <col min="2574" max="2574" width="8" style="1" bestFit="1" customWidth="1"/>
    <col min="2575" max="2576" width="5.85546875" style="1" customWidth="1"/>
    <col min="2577" max="2578" width="7.28515625" style="1" customWidth="1"/>
    <col min="2579" max="2579" width="7.42578125" style="1" customWidth="1"/>
    <col min="2580" max="2580" width="6.28515625" style="1" bestFit="1" customWidth="1"/>
    <col min="2581" max="2581" width="7.140625" style="1" bestFit="1" customWidth="1"/>
    <col min="2582" max="2583" width="5.5703125" style="1" bestFit="1" customWidth="1"/>
    <col min="2584" max="2585" width="6.28515625" style="1" customWidth="1"/>
    <col min="2586" max="2586" width="7.7109375" style="1" customWidth="1"/>
    <col min="2587" max="2818" width="9.140625" style="1"/>
    <col min="2819" max="2819" width="4.7109375" style="1" customWidth="1"/>
    <col min="2820" max="2820" width="16.28515625" style="1" customWidth="1"/>
    <col min="2821" max="2821" width="9.7109375" style="1" customWidth="1"/>
    <col min="2822" max="2823" width="5.5703125" style="1" bestFit="1" customWidth="1"/>
    <col min="2824" max="2824" width="6.5703125" style="1" bestFit="1" customWidth="1"/>
    <col min="2825" max="2825" width="6.85546875" style="1" bestFit="1" customWidth="1"/>
    <col min="2826" max="2826" width="7.140625" style="1" bestFit="1" customWidth="1"/>
    <col min="2827" max="2827" width="7" style="1" bestFit="1" customWidth="1"/>
    <col min="2828" max="2828" width="9" style="1" bestFit="1" customWidth="1"/>
    <col min="2829" max="2829" width="8.85546875" style="1" bestFit="1" customWidth="1"/>
    <col min="2830" max="2830" width="8" style="1" bestFit="1" customWidth="1"/>
    <col min="2831" max="2832" width="5.85546875" style="1" customWidth="1"/>
    <col min="2833" max="2834" width="7.28515625" style="1" customWidth="1"/>
    <col min="2835" max="2835" width="7.42578125" style="1" customWidth="1"/>
    <col min="2836" max="2836" width="6.28515625" style="1" bestFit="1" customWidth="1"/>
    <col min="2837" max="2837" width="7.140625" style="1" bestFit="1" customWidth="1"/>
    <col min="2838" max="2839" width="5.5703125" style="1" bestFit="1" customWidth="1"/>
    <col min="2840" max="2841" width="6.28515625" style="1" customWidth="1"/>
    <col min="2842" max="2842" width="7.7109375" style="1" customWidth="1"/>
    <col min="2843" max="3074" width="9.140625" style="1"/>
    <col min="3075" max="3075" width="4.7109375" style="1" customWidth="1"/>
    <col min="3076" max="3076" width="16.28515625" style="1" customWidth="1"/>
    <col min="3077" max="3077" width="9.7109375" style="1" customWidth="1"/>
    <col min="3078" max="3079" width="5.5703125" style="1" bestFit="1" customWidth="1"/>
    <col min="3080" max="3080" width="6.5703125" style="1" bestFit="1" customWidth="1"/>
    <col min="3081" max="3081" width="6.85546875" style="1" bestFit="1" customWidth="1"/>
    <col min="3082" max="3082" width="7.140625" style="1" bestFit="1" customWidth="1"/>
    <col min="3083" max="3083" width="7" style="1" bestFit="1" customWidth="1"/>
    <col min="3084" max="3084" width="9" style="1" bestFit="1" customWidth="1"/>
    <col min="3085" max="3085" width="8.85546875" style="1" bestFit="1" customWidth="1"/>
    <col min="3086" max="3086" width="8" style="1" bestFit="1" customWidth="1"/>
    <col min="3087" max="3088" width="5.85546875" style="1" customWidth="1"/>
    <col min="3089" max="3090" width="7.28515625" style="1" customWidth="1"/>
    <col min="3091" max="3091" width="7.42578125" style="1" customWidth="1"/>
    <col min="3092" max="3092" width="6.28515625" style="1" bestFit="1" customWidth="1"/>
    <col min="3093" max="3093" width="7.140625" style="1" bestFit="1" customWidth="1"/>
    <col min="3094" max="3095" width="5.5703125" style="1" bestFit="1" customWidth="1"/>
    <col min="3096" max="3097" width="6.28515625" style="1" customWidth="1"/>
    <col min="3098" max="3098" width="7.7109375" style="1" customWidth="1"/>
    <col min="3099" max="3330" width="9.140625" style="1"/>
    <col min="3331" max="3331" width="4.7109375" style="1" customWidth="1"/>
    <col min="3332" max="3332" width="16.28515625" style="1" customWidth="1"/>
    <col min="3333" max="3333" width="9.7109375" style="1" customWidth="1"/>
    <col min="3334" max="3335" width="5.5703125" style="1" bestFit="1" customWidth="1"/>
    <col min="3336" max="3336" width="6.5703125" style="1" bestFit="1" customWidth="1"/>
    <col min="3337" max="3337" width="6.85546875" style="1" bestFit="1" customWidth="1"/>
    <col min="3338" max="3338" width="7.140625" style="1" bestFit="1" customWidth="1"/>
    <col min="3339" max="3339" width="7" style="1" bestFit="1" customWidth="1"/>
    <col min="3340" max="3340" width="9" style="1" bestFit="1" customWidth="1"/>
    <col min="3341" max="3341" width="8.85546875" style="1" bestFit="1" customWidth="1"/>
    <col min="3342" max="3342" width="8" style="1" bestFit="1" customWidth="1"/>
    <col min="3343" max="3344" width="5.85546875" style="1" customWidth="1"/>
    <col min="3345" max="3346" width="7.28515625" style="1" customWidth="1"/>
    <col min="3347" max="3347" width="7.42578125" style="1" customWidth="1"/>
    <col min="3348" max="3348" width="6.28515625" style="1" bestFit="1" customWidth="1"/>
    <col min="3349" max="3349" width="7.140625" style="1" bestFit="1" customWidth="1"/>
    <col min="3350" max="3351" width="5.5703125" style="1" bestFit="1" customWidth="1"/>
    <col min="3352" max="3353" width="6.28515625" style="1" customWidth="1"/>
    <col min="3354" max="3354" width="7.7109375" style="1" customWidth="1"/>
    <col min="3355" max="3586" width="9.140625" style="1"/>
    <col min="3587" max="3587" width="4.7109375" style="1" customWidth="1"/>
    <col min="3588" max="3588" width="16.28515625" style="1" customWidth="1"/>
    <col min="3589" max="3589" width="9.7109375" style="1" customWidth="1"/>
    <col min="3590" max="3591" width="5.5703125" style="1" bestFit="1" customWidth="1"/>
    <col min="3592" max="3592" width="6.5703125" style="1" bestFit="1" customWidth="1"/>
    <col min="3593" max="3593" width="6.85546875" style="1" bestFit="1" customWidth="1"/>
    <col min="3594" max="3594" width="7.140625" style="1" bestFit="1" customWidth="1"/>
    <col min="3595" max="3595" width="7" style="1" bestFit="1" customWidth="1"/>
    <col min="3596" max="3596" width="9" style="1" bestFit="1" customWidth="1"/>
    <col min="3597" max="3597" width="8.85546875" style="1" bestFit="1" customWidth="1"/>
    <col min="3598" max="3598" width="8" style="1" bestFit="1" customWidth="1"/>
    <col min="3599" max="3600" width="5.85546875" style="1" customWidth="1"/>
    <col min="3601" max="3602" width="7.28515625" style="1" customWidth="1"/>
    <col min="3603" max="3603" width="7.42578125" style="1" customWidth="1"/>
    <col min="3604" max="3604" width="6.28515625" style="1" bestFit="1" customWidth="1"/>
    <col min="3605" max="3605" width="7.140625" style="1" bestFit="1" customWidth="1"/>
    <col min="3606" max="3607" width="5.5703125" style="1" bestFit="1" customWidth="1"/>
    <col min="3608" max="3609" width="6.28515625" style="1" customWidth="1"/>
    <col min="3610" max="3610" width="7.7109375" style="1" customWidth="1"/>
    <col min="3611" max="3842" width="9.140625" style="1"/>
    <col min="3843" max="3843" width="4.7109375" style="1" customWidth="1"/>
    <col min="3844" max="3844" width="16.28515625" style="1" customWidth="1"/>
    <col min="3845" max="3845" width="9.7109375" style="1" customWidth="1"/>
    <col min="3846" max="3847" width="5.5703125" style="1" bestFit="1" customWidth="1"/>
    <col min="3848" max="3848" width="6.5703125" style="1" bestFit="1" customWidth="1"/>
    <col min="3849" max="3849" width="6.85546875" style="1" bestFit="1" customWidth="1"/>
    <col min="3850" max="3850" width="7.140625" style="1" bestFit="1" customWidth="1"/>
    <col min="3851" max="3851" width="7" style="1" bestFit="1" customWidth="1"/>
    <col min="3852" max="3852" width="9" style="1" bestFit="1" customWidth="1"/>
    <col min="3853" max="3853" width="8.85546875" style="1" bestFit="1" customWidth="1"/>
    <col min="3854" max="3854" width="8" style="1" bestFit="1" customWidth="1"/>
    <col min="3855" max="3856" width="5.85546875" style="1" customWidth="1"/>
    <col min="3857" max="3858" width="7.28515625" style="1" customWidth="1"/>
    <col min="3859" max="3859" width="7.42578125" style="1" customWidth="1"/>
    <col min="3860" max="3860" width="6.28515625" style="1" bestFit="1" customWidth="1"/>
    <col min="3861" max="3861" width="7.140625" style="1" bestFit="1" customWidth="1"/>
    <col min="3862" max="3863" width="5.5703125" style="1" bestFit="1" customWidth="1"/>
    <col min="3864" max="3865" width="6.28515625" style="1" customWidth="1"/>
    <col min="3866" max="3866" width="7.7109375" style="1" customWidth="1"/>
    <col min="3867" max="4098" width="9.140625" style="1"/>
    <col min="4099" max="4099" width="4.7109375" style="1" customWidth="1"/>
    <col min="4100" max="4100" width="16.28515625" style="1" customWidth="1"/>
    <col min="4101" max="4101" width="9.7109375" style="1" customWidth="1"/>
    <col min="4102" max="4103" width="5.5703125" style="1" bestFit="1" customWidth="1"/>
    <col min="4104" max="4104" width="6.5703125" style="1" bestFit="1" customWidth="1"/>
    <col min="4105" max="4105" width="6.85546875" style="1" bestFit="1" customWidth="1"/>
    <col min="4106" max="4106" width="7.140625" style="1" bestFit="1" customWidth="1"/>
    <col min="4107" max="4107" width="7" style="1" bestFit="1" customWidth="1"/>
    <col min="4108" max="4108" width="9" style="1" bestFit="1" customWidth="1"/>
    <col min="4109" max="4109" width="8.85546875" style="1" bestFit="1" customWidth="1"/>
    <col min="4110" max="4110" width="8" style="1" bestFit="1" customWidth="1"/>
    <col min="4111" max="4112" width="5.85546875" style="1" customWidth="1"/>
    <col min="4113" max="4114" width="7.28515625" style="1" customWidth="1"/>
    <col min="4115" max="4115" width="7.42578125" style="1" customWidth="1"/>
    <col min="4116" max="4116" width="6.28515625" style="1" bestFit="1" customWidth="1"/>
    <col min="4117" max="4117" width="7.140625" style="1" bestFit="1" customWidth="1"/>
    <col min="4118" max="4119" width="5.5703125" style="1" bestFit="1" customWidth="1"/>
    <col min="4120" max="4121" width="6.28515625" style="1" customWidth="1"/>
    <col min="4122" max="4122" width="7.7109375" style="1" customWidth="1"/>
    <col min="4123" max="4354" width="9.140625" style="1"/>
    <col min="4355" max="4355" width="4.7109375" style="1" customWidth="1"/>
    <col min="4356" max="4356" width="16.28515625" style="1" customWidth="1"/>
    <col min="4357" max="4357" width="9.7109375" style="1" customWidth="1"/>
    <col min="4358" max="4359" width="5.5703125" style="1" bestFit="1" customWidth="1"/>
    <col min="4360" max="4360" width="6.5703125" style="1" bestFit="1" customWidth="1"/>
    <col min="4361" max="4361" width="6.85546875" style="1" bestFit="1" customWidth="1"/>
    <col min="4362" max="4362" width="7.140625" style="1" bestFit="1" customWidth="1"/>
    <col min="4363" max="4363" width="7" style="1" bestFit="1" customWidth="1"/>
    <col min="4364" max="4364" width="9" style="1" bestFit="1" customWidth="1"/>
    <col min="4365" max="4365" width="8.85546875" style="1" bestFit="1" customWidth="1"/>
    <col min="4366" max="4366" width="8" style="1" bestFit="1" customWidth="1"/>
    <col min="4367" max="4368" width="5.85546875" style="1" customWidth="1"/>
    <col min="4369" max="4370" width="7.28515625" style="1" customWidth="1"/>
    <col min="4371" max="4371" width="7.42578125" style="1" customWidth="1"/>
    <col min="4372" max="4372" width="6.28515625" style="1" bestFit="1" customWidth="1"/>
    <col min="4373" max="4373" width="7.140625" style="1" bestFit="1" customWidth="1"/>
    <col min="4374" max="4375" width="5.5703125" style="1" bestFit="1" customWidth="1"/>
    <col min="4376" max="4377" width="6.28515625" style="1" customWidth="1"/>
    <col min="4378" max="4378" width="7.7109375" style="1" customWidth="1"/>
    <col min="4379" max="4610" width="9.140625" style="1"/>
    <col min="4611" max="4611" width="4.7109375" style="1" customWidth="1"/>
    <col min="4612" max="4612" width="16.28515625" style="1" customWidth="1"/>
    <col min="4613" max="4613" width="9.7109375" style="1" customWidth="1"/>
    <col min="4614" max="4615" width="5.5703125" style="1" bestFit="1" customWidth="1"/>
    <col min="4616" max="4616" width="6.5703125" style="1" bestFit="1" customWidth="1"/>
    <col min="4617" max="4617" width="6.85546875" style="1" bestFit="1" customWidth="1"/>
    <col min="4618" max="4618" width="7.140625" style="1" bestFit="1" customWidth="1"/>
    <col min="4619" max="4619" width="7" style="1" bestFit="1" customWidth="1"/>
    <col min="4620" max="4620" width="9" style="1" bestFit="1" customWidth="1"/>
    <col min="4621" max="4621" width="8.85546875" style="1" bestFit="1" customWidth="1"/>
    <col min="4622" max="4622" width="8" style="1" bestFit="1" customWidth="1"/>
    <col min="4623" max="4624" width="5.85546875" style="1" customWidth="1"/>
    <col min="4625" max="4626" width="7.28515625" style="1" customWidth="1"/>
    <col min="4627" max="4627" width="7.42578125" style="1" customWidth="1"/>
    <col min="4628" max="4628" width="6.28515625" style="1" bestFit="1" customWidth="1"/>
    <col min="4629" max="4629" width="7.140625" style="1" bestFit="1" customWidth="1"/>
    <col min="4630" max="4631" width="5.5703125" style="1" bestFit="1" customWidth="1"/>
    <col min="4632" max="4633" width="6.28515625" style="1" customWidth="1"/>
    <col min="4634" max="4634" width="7.7109375" style="1" customWidth="1"/>
    <col min="4635" max="4866" width="9.140625" style="1"/>
    <col min="4867" max="4867" width="4.7109375" style="1" customWidth="1"/>
    <col min="4868" max="4868" width="16.28515625" style="1" customWidth="1"/>
    <col min="4869" max="4869" width="9.7109375" style="1" customWidth="1"/>
    <col min="4870" max="4871" width="5.5703125" style="1" bestFit="1" customWidth="1"/>
    <col min="4872" max="4872" width="6.5703125" style="1" bestFit="1" customWidth="1"/>
    <col min="4873" max="4873" width="6.85546875" style="1" bestFit="1" customWidth="1"/>
    <col min="4874" max="4874" width="7.140625" style="1" bestFit="1" customWidth="1"/>
    <col min="4875" max="4875" width="7" style="1" bestFit="1" customWidth="1"/>
    <col min="4876" max="4876" width="9" style="1" bestFit="1" customWidth="1"/>
    <col min="4877" max="4877" width="8.85546875" style="1" bestFit="1" customWidth="1"/>
    <col min="4878" max="4878" width="8" style="1" bestFit="1" customWidth="1"/>
    <col min="4879" max="4880" width="5.85546875" style="1" customWidth="1"/>
    <col min="4881" max="4882" width="7.28515625" style="1" customWidth="1"/>
    <col min="4883" max="4883" width="7.42578125" style="1" customWidth="1"/>
    <col min="4884" max="4884" width="6.28515625" style="1" bestFit="1" customWidth="1"/>
    <col min="4885" max="4885" width="7.140625" style="1" bestFit="1" customWidth="1"/>
    <col min="4886" max="4887" width="5.5703125" style="1" bestFit="1" customWidth="1"/>
    <col min="4888" max="4889" width="6.28515625" style="1" customWidth="1"/>
    <col min="4890" max="4890" width="7.7109375" style="1" customWidth="1"/>
    <col min="4891" max="5122" width="9.140625" style="1"/>
    <col min="5123" max="5123" width="4.7109375" style="1" customWidth="1"/>
    <col min="5124" max="5124" width="16.28515625" style="1" customWidth="1"/>
    <col min="5125" max="5125" width="9.7109375" style="1" customWidth="1"/>
    <col min="5126" max="5127" width="5.5703125" style="1" bestFit="1" customWidth="1"/>
    <col min="5128" max="5128" width="6.5703125" style="1" bestFit="1" customWidth="1"/>
    <col min="5129" max="5129" width="6.85546875" style="1" bestFit="1" customWidth="1"/>
    <col min="5130" max="5130" width="7.140625" style="1" bestFit="1" customWidth="1"/>
    <col min="5131" max="5131" width="7" style="1" bestFit="1" customWidth="1"/>
    <col min="5132" max="5132" width="9" style="1" bestFit="1" customWidth="1"/>
    <col min="5133" max="5133" width="8.85546875" style="1" bestFit="1" customWidth="1"/>
    <col min="5134" max="5134" width="8" style="1" bestFit="1" customWidth="1"/>
    <col min="5135" max="5136" width="5.85546875" style="1" customWidth="1"/>
    <col min="5137" max="5138" width="7.28515625" style="1" customWidth="1"/>
    <col min="5139" max="5139" width="7.42578125" style="1" customWidth="1"/>
    <col min="5140" max="5140" width="6.28515625" style="1" bestFit="1" customWidth="1"/>
    <col min="5141" max="5141" width="7.140625" style="1" bestFit="1" customWidth="1"/>
    <col min="5142" max="5143" width="5.5703125" style="1" bestFit="1" customWidth="1"/>
    <col min="5144" max="5145" width="6.28515625" style="1" customWidth="1"/>
    <col min="5146" max="5146" width="7.7109375" style="1" customWidth="1"/>
    <col min="5147" max="5378" width="9.140625" style="1"/>
    <col min="5379" max="5379" width="4.7109375" style="1" customWidth="1"/>
    <col min="5380" max="5380" width="16.28515625" style="1" customWidth="1"/>
    <col min="5381" max="5381" width="9.7109375" style="1" customWidth="1"/>
    <col min="5382" max="5383" width="5.5703125" style="1" bestFit="1" customWidth="1"/>
    <col min="5384" max="5384" width="6.5703125" style="1" bestFit="1" customWidth="1"/>
    <col min="5385" max="5385" width="6.85546875" style="1" bestFit="1" customWidth="1"/>
    <col min="5386" max="5386" width="7.140625" style="1" bestFit="1" customWidth="1"/>
    <col min="5387" max="5387" width="7" style="1" bestFit="1" customWidth="1"/>
    <col min="5388" max="5388" width="9" style="1" bestFit="1" customWidth="1"/>
    <col min="5389" max="5389" width="8.85546875" style="1" bestFit="1" customWidth="1"/>
    <col min="5390" max="5390" width="8" style="1" bestFit="1" customWidth="1"/>
    <col min="5391" max="5392" width="5.85546875" style="1" customWidth="1"/>
    <col min="5393" max="5394" width="7.28515625" style="1" customWidth="1"/>
    <col min="5395" max="5395" width="7.42578125" style="1" customWidth="1"/>
    <col min="5396" max="5396" width="6.28515625" style="1" bestFit="1" customWidth="1"/>
    <col min="5397" max="5397" width="7.140625" style="1" bestFit="1" customWidth="1"/>
    <col min="5398" max="5399" width="5.5703125" style="1" bestFit="1" customWidth="1"/>
    <col min="5400" max="5401" width="6.28515625" style="1" customWidth="1"/>
    <col min="5402" max="5402" width="7.7109375" style="1" customWidth="1"/>
    <col min="5403" max="5634" width="9.140625" style="1"/>
    <col min="5635" max="5635" width="4.7109375" style="1" customWidth="1"/>
    <col min="5636" max="5636" width="16.28515625" style="1" customWidth="1"/>
    <col min="5637" max="5637" width="9.7109375" style="1" customWidth="1"/>
    <col min="5638" max="5639" width="5.5703125" style="1" bestFit="1" customWidth="1"/>
    <col min="5640" max="5640" width="6.5703125" style="1" bestFit="1" customWidth="1"/>
    <col min="5641" max="5641" width="6.85546875" style="1" bestFit="1" customWidth="1"/>
    <col min="5642" max="5642" width="7.140625" style="1" bestFit="1" customWidth="1"/>
    <col min="5643" max="5643" width="7" style="1" bestFit="1" customWidth="1"/>
    <col min="5644" max="5644" width="9" style="1" bestFit="1" customWidth="1"/>
    <col min="5645" max="5645" width="8.85546875" style="1" bestFit="1" customWidth="1"/>
    <col min="5646" max="5646" width="8" style="1" bestFit="1" customWidth="1"/>
    <col min="5647" max="5648" width="5.85546875" style="1" customWidth="1"/>
    <col min="5649" max="5650" width="7.28515625" style="1" customWidth="1"/>
    <col min="5651" max="5651" width="7.42578125" style="1" customWidth="1"/>
    <col min="5652" max="5652" width="6.28515625" style="1" bestFit="1" customWidth="1"/>
    <col min="5653" max="5653" width="7.140625" style="1" bestFit="1" customWidth="1"/>
    <col min="5654" max="5655" width="5.5703125" style="1" bestFit="1" customWidth="1"/>
    <col min="5656" max="5657" width="6.28515625" style="1" customWidth="1"/>
    <col min="5658" max="5658" width="7.7109375" style="1" customWidth="1"/>
    <col min="5659" max="5890" width="9.140625" style="1"/>
    <col min="5891" max="5891" width="4.7109375" style="1" customWidth="1"/>
    <col min="5892" max="5892" width="16.28515625" style="1" customWidth="1"/>
    <col min="5893" max="5893" width="9.7109375" style="1" customWidth="1"/>
    <col min="5894" max="5895" width="5.5703125" style="1" bestFit="1" customWidth="1"/>
    <col min="5896" max="5896" width="6.5703125" style="1" bestFit="1" customWidth="1"/>
    <col min="5897" max="5897" width="6.85546875" style="1" bestFit="1" customWidth="1"/>
    <col min="5898" max="5898" width="7.140625" style="1" bestFit="1" customWidth="1"/>
    <col min="5899" max="5899" width="7" style="1" bestFit="1" customWidth="1"/>
    <col min="5900" max="5900" width="9" style="1" bestFit="1" customWidth="1"/>
    <col min="5901" max="5901" width="8.85546875" style="1" bestFit="1" customWidth="1"/>
    <col min="5902" max="5902" width="8" style="1" bestFit="1" customWidth="1"/>
    <col min="5903" max="5904" width="5.85546875" style="1" customWidth="1"/>
    <col min="5905" max="5906" width="7.28515625" style="1" customWidth="1"/>
    <col min="5907" max="5907" width="7.42578125" style="1" customWidth="1"/>
    <col min="5908" max="5908" width="6.28515625" style="1" bestFit="1" customWidth="1"/>
    <col min="5909" max="5909" width="7.140625" style="1" bestFit="1" customWidth="1"/>
    <col min="5910" max="5911" width="5.5703125" style="1" bestFit="1" customWidth="1"/>
    <col min="5912" max="5913" width="6.28515625" style="1" customWidth="1"/>
    <col min="5914" max="5914" width="7.7109375" style="1" customWidth="1"/>
    <col min="5915" max="6146" width="9.140625" style="1"/>
    <col min="6147" max="6147" width="4.7109375" style="1" customWidth="1"/>
    <col min="6148" max="6148" width="16.28515625" style="1" customWidth="1"/>
    <col min="6149" max="6149" width="9.7109375" style="1" customWidth="1"/>
    <col min="6150" max="6151" width="5.5703125" style="1" bestFit="1" customWidth="1"/>
    <col min="6152" max="6152" width="6.5703125" style="1" bestFit="1" customWidth="1"/>
    <col min="6153" max="6153" width="6.85546875" style="1" bestFit="1" customWidth="1"/>
    <col min="6154" max="6154" width="7.140625" style="1" bestFit="1" customWidth="1"/>
    <col min="6155" max="6155" width="7" style="1" bestFit="1" customWidth="1"/>
    <col min="6156" max="6156" width="9" style="1" bestFit="1" customWidth="1"/>
    <col min="6157" max="6157" width="8.85546875" style="1" bestFit="1" customWidth="1"/>
    <col min="6158" max="6158" width="8" style="1" bestFit="1" customWidth="1"/>
    <col min="6159" max="6160" width="5.85546875" style="1" customWidth="1"/>
    <col min="6161" max="6162" width="7.28515625" style="1" customWidth="1"/>
    <col min="6163" max="6163" width="7.42578125" style="1" customWidth="1"/>
    <col min="6164" max="6164" width="6.28515625" style="1" bestFit="1" customWidth="1"/>
    <col min="6165" max="6165" width="7.140625" style="1" bestFit="1" customWidth="1"/>
    <col min="6166" max="6167" width="5.5703125" style="1" bestFit="1" customWidth="1"/>
    <col min="6168" max="6169" width="6.28515625" style="1" customWidth="1"/>
    <col min="6170" max="6170" width="7.7109375" style="1" customWidth="1"/>
    <col min="6171" max="6402" width="9.140625" style="1"/>
    <col min="6403" max="6403" width="4.7109375" style="1" customWidth="1"/>
    <col min="6404" max="6404" width="16.28515625" style="1" customWidth="1"/>
    <col min="6405" max="6405" width="9.7109375" style="1" customWidth="1"/>
    <col min="6406" max="6407" width="5.5703125" style="1" bestFit="1" customWidth="1"/>
    <col min="6408" max="6408" width="6.5703125" style="1" bestFit="1" customWidth="1"/>
    <col min="6409" max="6409" width="6.85546875" style="1" bestFit="1" customWidth="1"/>
    <col min="6410" max="6410" width="7.140625" style="1" bestFit="1" customWidth="1"/>
    <col min="6411" max="6411" width="7" style="1" bestFit="1" customWidth="1"/>
    <col min="6412" max="6412" width="9" style="1" bestFit="1" customWidth="1"/>
    <col min="6413" max="6413" width="8.85546875" style="1" bestFit="1" customWidth="1"/>
    <col min="6414" max="6414" width="8" style="1" bestFit="1" customWidth="1"/>
    <col min="6415" max="6416" width="5.85546875" style="1" customWidth="1"/>
    <col min="6417" max="6418" width="7.28515625" style="1" customWidth="1"/>
    <col min="6419" max="6419" width="7.42578125" style="1" customWidth="1"/>
    <col min="6420" max="6420" width="6.28515625" style="1" bestFit="1" customWidth="1"/>
    <col min="6421" max="6421" width="7.140625" style="1" bestFit="1" customWidth="1"/>
    <col min="6422" max="6423" width="5.5703125" style="1" bestFit="1" customWidth="1"/>
    <col min="6424" max="6425" width="6.28515625" style="1" customWidth="1"/>
    <col min="6426" max="6426" width="7.7109375" style="1" customWidth="1"/>
    <col min="6427" max="6658" width="9.140625" style="1"/>
    <col min="6659" max="6659" width="4.7109375" style="1" customWidth="1"/>
    <col min="6660" max="6660" width="16.28515625" style="1" customWidth="1"/>
    <col min="6661" max="6661" width="9.7109375" style="1" customWidth="1"/>
    <col min="6662" max="6663" width="5.5703125" style="1" bestFit="1" customWidth="1"/>
    <col min="6664" max="6664" width="6.5703125" style="1" bestFit="1" customWidth="1"/>
    <col min="6665" max="6665" width="6.85546875" style="1" bestFit="1" customWidth="1"/>
    <col min="6666" max="6666" width="7.140625" style="1" bestFit="1" customWidth="1"/>
    <col min="6667" max="6667" width="7" style="1" bestFit="1" customWidth="1"/>
    <col min="6668" max="6668" width="9" style="1" bestFit="1" customWidth="1"/>
    <col min="6669" max="6669" width="8.85546875" style="1" bestFit="1" customWidth="1"/>
    <col min="6670" max="6670" width="8" style="1" bestFit="1" customWidth="1"/>
    <col min="6671" max="6672" width="5.85546875" style="1" customWidth="1"/>
    <col min="6673" max="6674" width="7.28515625" style="1" customWidth="1"/>
    <col min="6675" max="6675" width="7.42578125" style="1" customWidth="1"/>
    <col min="6676" max="6676" width="6.28515625" style="1" bestFit="1" customWidth="1"/>
    <col min="6677" max="6677" width="7.140625" style="1" bestFit="1" customWidth="1"/>
    <col min="6678" max="6679" width="5.5703125" style="1" bestFit="1" customWidth="1"/>
    <col min="6680" max="6681" width="6.28515625" style="1" customWidth="1"/>
    <col min="6682" max="6682" width="7.7109375" style="1" customWidth="1"/>
    <col min="6683" max="6914" width="9.140625" style="1"/>
    <col min="6915" max="6915" width="4.7109375" style="1" customWidth="1"/>
    <col min="6916" max="6916" width="16.28515625" style="1" customWidth="1"/>
    <col min="6917" max="6917" width="9.7109375" style="1" customWidth="1"/>
    <col min="6918" max="6919" width="5.5703125" style="1" bestFit="1" customWidth="1"/>
    <col min="6920" max="6920" width="6.5703125" style="1" bestFit="1" customWidth="1"/>
    <col min="6921" max="6921" width="6.85546875" style="1" bestFit="1" customWidth="1"/>
    <col min="6922" max="6922" width="7.140625" style="1" bestFit="1" customWidth="1"/>
    <col min="6923" max="6923" width="7" style="1" bestFit="1" customWidth="1"/>
    <col min="6924" max="6924" width="9" style="1" bestFit="1" customWidth="1"/>
    <col min="6925" max="6925" width="8.85546875" style="1" bestFit="1" customWidth="1"/>
    <col min="6926" max="6926" width="8" style="1" bestFit="1" customWidth="1"/>
    <col min="6927" max="6928" width="5.85546875" style="1" customWidth="1"/>
    <col min="6929" max="6930" width="7.28515625" style="1" customWidth="1"/>
    <col min="6931" max="6931" width="7.42578125" style="1" customWidth="1"/>
    <col min="6932" max="6932" width="6.28515625" style="1" bestFit="1" customWidth="1"/>
    <col min="6933" max="6933" width="7.140625" style="1" bestFit="1" customWidth="1"/>
    <col min="6934" max="6935" width="5.5703125" style="1" bestFit="1" customWidth="1"/>
    <col min="6936" max="6937" width="6.28515625" style="1" customWidth="1"/>
    <col min="6938" max="6938" width="7.7109375" style="1" customWidth="1"/>
    <col min="6939" max="7170" width="9.140625" style="1"/>
    <col min="7171" max="7171" width="4.7109375" style="1" customWidth="1"/>
    <col min="7172" max="7172" width="16.28515625" style="1" customWidth="1"/>
    <col min="7173" max="7173" width="9.7109375" style="1" customWidth="1"/>
    <col min="7174" max="7175" width="5.5703125" style="1" bestFit="1" customWidth="1"/>
    <col min="7176" max="7176" width="6.5703125" style="1" bestFit="1" customWidth="1"/>
    <col min="7177" max="7177" width="6.85546875" style="1" bestFit="1" customWidth="1"/>
    <col min="7178" max="7178" width="7.140625" style="1" bestFit="1" customWidth="1"/>
    <col min="7179" max="7179" width="7" style="1" bestFit="1" customWidth="1"/>
    <col min="7180" max="7180" width="9" style="1" bestFit="1" customWidth="1"/>
    <col min="7181" max="7181" width="8.85546875" style="1" bestFit="1" customWidth="1"/>
    <col min="7182" max="7182" width="8" style="1" bestFit="1" customWidth="1"/>
    <col min="7183" max="7184" width="5.85546875" style="1" customWidth="1"/>
    <col min="7185" max="7186" width="7.28515625" style="1" customWidth="1"/>
    <col min="7187" max="7187" width="7.42578125" style="1" customWidth="1"/>
    <col min="7188" max="7188" width="6.28515625" style="1" bestFit="1" customWidth="1"/>
    <col min="7189" max="7189" width="7.140625" style="1" bestFit="1" customWidth="1"/>
    <col min="7190" max="7191" width="5.5703125" style="1" bestFit="1" customWidth="1"/>
    <col min="7192" max="7193" width="6.28515625" style="1" customWidth="1"/>
    <col min="7194" max="7194" width="7.7109375" style="1" customWidth="1"/>
    <col min="7195" max="7426" width="9.140625" style="1"/>
    <col min="7427" max="7427" width="4.7109375" style="1" customWidth="1"/>
    <col min="7428" max="7428" width="16.28515625" style="1" customWidth="1"/>
    <col min="7429" max="7429" width="9.7109375" style="1" customWidth="1"/>
    <col min="7430" max="7431" width="5.5703125" style="1" bestFit="1" customWidth="1"/>
    <col min="7432" max="7432" width="6.5703125" style="1" bestFit="1" customWidth="1"/>
    <col min="7433" max="7433" width="6.85546875" style="1" bestFit="1" customWidth="1"/>
    <col min="7434" max="7434" width="7.140625" style="1" bestFit="1" customWidth="1"/>
    <col min="7435" max="7435" width="7" style="1" bestFit="1" customWidth="1"/>
    <col min="7436" max="7436" width="9" style="1" bestFit="1" customWidth="1"/>
    <col min="7437" max="7437" width="8.85546875" style="1" bestFit="1" customWidth="1"/>
    <col min="7438" max="7438" width="8" style="1" bestFit="1" customWidth="1"/>
    <col min="7439" max="7440" width="5.85546875" style="1" customWidth="1"/>
    <col min="7441" max="7442" width="7.28515625" style="1" customWidth="1"/>
    <col min="7443" max="7443" width="7.42578125" style="1" customWidth="1"/>
    <col min="7444" max="7444" width="6.28515625" style="1" bestFit="1" customWidth="1"/>
    <col min="7445" max="7445" width="7.140625" style="1" bestFit="1" customWidth="1"/>
    <col min="7446" max="7447" width="5.5703125" style="1" bestFit="1" customWidth="1"/>
    <col min="7448" max="7449" width="6.28515625" style="1" customWidth="1"/>
    <col min="7450" max="7450" width="7.7109375" style="1" customWidth="1"/>
    <col min="7451" max="7682" width="9.140625" style="1"/>
    <col min="7683" max="7683" width="4.7109375" style="1" customWidth="1"/>
    <col min="7684" max="7684" width="16.28515625" style="1" customWidth="1"/>
    <col min="7685" max="7685" width="9.7109375" style="1" customWidth="1"/>
    <col min="7686" max="7687" width="5.5703125" style="1" bestFit="1" customWidth="1"/>
    <col min="7688" max="7688" width="6.5703125" style="1" bestFit="1" customWidth="1"/>
    <col min="7689" max="7689" width="6.85546875" style="1" bestFit="1" customWidth="1"/>
    <col min="7690" max="7690" width="7.140625" style="1" bestFit="1" customWidth="1"/>
    <col min="7691" max="7691" width="7" style="1" bestFit="1" customWidth="1"/>
    <col min="7692" max="7692" width="9" style="1" bestFit="1" customWidth="1"/>
    <col min="7693" max="7693" width="8.85546875" style="1" bestFit="1" customWidth="1"/>
    <col min="7694" max="7694" width="8" style="1" bestFit="1" customWidth="1"/>
    <col min="7695" max="7696" width="5.85546875" style="1" customWidth="1"/>
    <col min="7697" max="7698" width="7.28515625" style="1" customWidth="1"/>
    <col min="7699" max="7699" width="7.42578125" style="1" customWidth="1"/>
    <col min="7700" max="7700" width="6.28515625" style="1" bestFit="1" customWidth="1"/>
    <col min="7701" max="7701" width="7.140625" style="1" bestFit="1" customWidth="1"/>
    <col min="7702" max="7703" width="5.5703125" style="1" bestFit="1" customWidth="1"/>
    <col min="7704" max="7705" width="6.28515625" style="1" customWidth="1"/>
    <col min="7706" max="7706" width="7.7109375" style="1" customWidth="1"/>
    <col min="7707" max="7938" width="9.140625" style="1"/>
    <col min="7939" max="7939" width="4.7109375" style="1" customWidth="1"/>
    <col min="7940" max="7940" width="16.28515625" style="1" customWidth="1"/>
    <col min="7941" max="7941" width="9.7109375" style="1" customWidth="1"/>
    <col min="7942" max="7943" width="5.5703125" style="1" bestFit="1" customWidth="1"/>
    <col min="7944" max="7944" width="6.5703125" style="1" bestFit="1" customWidth="1"/>
    <col min="7945" max="7945" width="6.85546875" style="1" bestFit="1" customWidth="1"/>
    <col min="7946" max="7946" width="7.140625" style="1" bestFit="1" customWidth="1"/>
    <col min="7947" max="7947" width="7" style="1" bestFit="1" customWidth="1"/>
    <col min="7948" max="7948" width="9" style="1" bestFit="1" customWidth="1"/>
    <col min="7949" max="7949" width="8.85546875" style="1" bestFit="1" customWidth="1"/>
    <col min="7950" max="7950" width="8" style="1" bestFit="1" customWidth="1"/>
    <col min="7951" max="7952" width="5.85546875" style="1" customWidth="1"/>
    <col min="7953" max="7954" width="7.28515625" style="1" customWidth="1"/>
    <col min="7955" max="7955" width="7.42578125" style="1" customWidth="1"/>
    <col min="7956" max="7956" width="6.28515625" style="1" bestFit="1" customWidth="1"/>
    <col min="7957" max="7957" width="7.140625" style="1" bestFit="1" customWidth="1"/>
    <col min="7958" max="7959" width="5.5703125" style="1" bestFit="1" customWidth="1"/>
    <col min="7960" max="7961" width="6.28515625" style="1" customWidth="1"/>
    <col min="7962" max="7962" width="7.7109375" style="1" customWidth="1"/>
    <col min="7963" max="8194" width="9.140625" style="1"/>
    <col min="8195" max="8195" width="4.7109375" style="1" customWidth="1"/>
    <col min="8196" max="8196" width="16.28515625" style="1" customWidth="1"/>
    <col min="8197" max="8197" width="9.7109375" style="1" customWidth="1"/>
    <col min="8198" max="8199" width="5.5703125" style="1" bestFit="1" customWidth="1"/>
    <col min="8200" max="8200" width="6.5703125" style="1" bestFit="1" customWidth="1"/>
    <col min="8201" max="8201" width="6.85546875" style="1" bestFit="1" customWidth="1"/>
    <col min="8202" max="8202" width="7.140625" style="1" bestFit="1" customWidth="1"/>
    <col min="8203" max="8203" width="7" style="1" bestFit="1" customWidth="1"/>
    <col min="8204" max="8204" width="9" style="1" bestFit="1" customWidth="1"/>
    <col min="8205" max="8205" width="8.85546875" style="1" bestFit="1" customWidth="1"/>
    <col min="8206" max="8206" width="8" style="1" bestFit="1" customWidth="1"/>
    <col min="8207" max="8208" width="5.85546875" style="1" customWidth="1"/>
    <col min="8209" max="8210" width="7.28515625" style="1" customWidth="1"/>
    <col min="8211" max="8211" width="7.42578125" style="1" customWidth="1"/>
    <col min="8212" max="8212" width="6.28515625" style="1" bestFit="1" customWidth="1"/>
    <col min="8213" max="8213" width="7.140625" style="1" bestFit="1" customWidth="1"/>
    <col min="8214" max="8215" width="5.5703125" style="1" bestFit="1" customWidth="1"/>
    <col min="8216" max="8217" width="6.28515625" style="1" customWidth="1"/>
    <col min="8218" max="8218" width="7.7109375" style="1" customWidth="1"/>
    <col min="8219" max="8450" width="9.140625" style="1"/>
    <col min="8451" max="8451" width="4.7109375" style="1" customWidth="1"/>
    <col min="8452" max="8452" width="16.28515625" style="1" customWidth="1"/>
    <col min="8453" max="8453" width="9.7109375" style="1" customWidth="1"/>
    <col min="8454" max="8455" width="5.5703125" style="1" bestFit="1" customWidth="1"/>
    <col min="8456" max="8456" width="6.5703125" style="1" bestFit="1" customWidth="1"/>
    <col min="8457" max="8457" width="6.85546875" style="1" bestFit="1" customWidth="1"/>
    <col min="8458" max="8458" width="7.140625" style="1" bestFit="1" customWidth="1"/>
    <col min="8459" max="8459" width="7" style="1" bestFit="1" customWidth="1"/>
    <col min="8460" max="8460" width="9" style="1" bestFit="1" customWidth="1"/>
    <col min="8461" max="8461" width="8.85546875" style="1" bestFit="1" customWidth="1"/>
    <col min="8462" max="8462" width="8" style="1" bestFit="1" customWidth="1"/>
    <col min="8463" max="8464" width="5.85546875" style="1" customWidth="1"/>
    <col min="8465" max="8466" width="7.28515625" style="1" customWidth="1"/>
    <col min="8467" max="8467" width="7.42578125" style="1" customWidth="1"/>
    <col min="8468" max="8468" width="6.28515625" style="1" bestFit="1" customWidth="1"/>
    <col min="8469" max="8469" width="7.140625" style="1" bestFit="1" customWidth="1"/>
    <col min="8470" max="8471" width="5.5703125" style="1" bestFit="1" customWidth="1"/>
    <col min="8472" max="8473" width="6.28515625" style="1" customWidth="1"/>
    <col min="8474" max="8474" width="7.7109375" style="1" customWidth="1"/>
    <col min="8475" max="8706" width="9.140625" style="1"/>
    <col min="8707" max="8707" width="4.7109375" style="1" customWidth="1"/>
    <col min="8708" max="8708" width="16.28515625" style="1" customWidth="1"/>
    <col min="8709" max="8709" width="9.7109375" style="1" customWidth="1"/>
    <col min="8710" max="8711" width="5.5703125" style="1" bestFit="1" customWidth="1"/>
    <col min="8712" max="8712" width="6.5703125" style="1" bestFit="1" customWidth="1"/>
    <col min="8713" max="8713" width="6.85546875" style="1" bestFit="1" customWidth="1"/>
    <col min="8714" max="8714" width="7.140625" style="1" bestFit="1" customWidth="1"/>
    <col min="8715" max="8715" width="7" style="1" bestFit="1" customWidth="1"/>
    <col min="8716" max="8716" width="9" style="1" bestFit="1" customWidth="1"/>
    <col min="8717" max="8717" width="8.85546875" style="1" bestFit="1" customWidth="1"/>
    <col min="8718" max="8718" width="8" style="1" bestFit="1" customWidth="1"/>
    <col min="8719" max="8720" width="5.85546875" style="1" customWidth="1"/>
    <col min="8721" max="8722" width="7.28515625" style="1" customWidth="1"/>
    <col min="8723" max="8723" width="7.42578125" style="1" customWidth="1"/>
    <col min="8724" max="8724" width="6.28515625" style="1" bestFit="1" customWidth="1"/>
    <col min="8725" max="8725" width="7.140625" style="1" bestFit="1" customWidth="1"/>
    <col min="8726" max="8727" width="5.5703125" style="1" bestFit="1" customWidth="1"/>
    <col min="8728" max="8729" width="6.28515625" style="1" customWidth="1"/>
    <col min="8730" max="8730" width="7.7109375" style="1" customWidth="1"/>
    <col min="8731" max="8962" width="9.140625" style="1"/>
    <col min="8963" max="8963" width="4.7109375" style="1" customWidth="1"/>
    <col min="8964" max="8964" width="16.28515625" style="1" customWidth="1"/>
    <col min="8965" max="8965" width="9.7109375" style="1" customWidth="1"/>
    <col min="8966" max="8967" width="5.5703125" style="1" bestFit="1" customWidth="1"/>
    <col min="8968" max="8968" width="6.5703125" style="1" bestFit="1" customWidth="1"/>
    <col min="8969" max="8969" width="6.85546875" style="1" bestFit="1" customWidth="1"/>
    <col min="8970" max="8970" width="7.140625" style="1" bestFit="1" customWidth="1"/>
    <col min="8971" max="8971" width="7" style="1" bestFit="1" customWidth="1"/>
    <col min="8972" max="8972" width="9" style="1" bestFit="1" customWidth="1"/>
    <col min="8973" max="8973" width="8.85546875" style="1" bestFit="1" customWidth="1"/>
    <col min="8974" max="8974" width="8" style="1" bestFit="1" customWidth="1"/>
    <col min="8975" max="8976" width="5.85546875" style="1" customWidth="1"/>
    <col min="8977" max="8978" width="7.28515625" style="1" customWidth="1"/>
    <col min="8979" max="8979" width="7.42578125" style="1" customWidth="1"/>
    <col min="8980" max="8980" width="6.28515625" style="1" bestFit="1" customWidth="1"/>
    <col min="8981" max="8981" width="7.140625" style="1" bestFit="1" customWidth="1"/>
    <col min="8982" max="8983" width="5.5703125" style="1" bestFit="1" customWidth="1"/>
    <col min="8984" max="8985" width="6.28515625" style="1" customWidth="1"/>
    <col min="8986" max="8986" width="7.7109375" style="1" customWidth="1"/>
    <col min="8987" max="9218" width="9.140625" style="1"/>
    <col min="9219" max="9219" width="4.7109375" style="1" customWidth="1"/>
    <col min="9220" max="9220" width="16.28515625" style="1" customWidth="1"/>
    <col min="9221" max="9221" width="9.7109375" style="1" customWidth="1"/>
    <col min="9222" max="9223" width="5.5703125" style="1" bestFit="1" customWidth="1"/>
    <col min="9224" max="9224" width="6.5703125" style="1" bestFit="1" customWidth="1"/>
    <col min="9225" max="9225" width="6.85546875" style="1" bestFit="1" customWidth="1"/>
    <col min="9226" max="9226" width="7.140625" style="1" bestFit="1" customWidth="1"/>
    <col min="9227" max="9227" width="7" style="1" bestFit="1" customWidth="1"/>
    <col min="9228" max="9228" width="9" style="1" bestFit="1" customWidth="1"/>
    <col min="9229" max="9229" width="8.85546875" style="1" bestFit="1" customWidth="1"/>
    <col min="9230" max="9230" width="8" style="1" bestFit="1" customWidth="1"/>
    <col min="9231" max="9232" width="5.85546875" style="1" customWidth="1"/>
    <col min="9233" max="9234" width="7.28515625" style="1" customWidth="1"/>
    <col min="9235" max="9235" width="7.42578125" style="1" customWidth="1"/>
    <col min="9236" max="9236" width="6.28515625" style="1" bestFit="1" customWidth="1"/>
    <col min="9237" max="9237" width="7.140625" style="1" bestFit="1" customWidth="1"/>
    <col min="9238" max="9239" width="5.5703125" style="1" bestFit="1" customWidth="1"/>
    <col min="9240" max="9241" width="6.28515625" style="1" customWidth="1"/>
    <col min="9242" max="9242" width="7.7109375" style="1" customWidth="1"/>
    <col min="9243" max="9474" width="9.140625" style="1"/>
    <col min="9475" max="9475" width="4.7109375" style="1" customWidth="1"/>
    <col min="9476" max="9476" width="16.28515625" style="1" customWidth="1"/>
    <col min="9477" max="9477" width="9.7109375" style="1" customWidth="1"/>
    <col min="9478" max="9479" width="5.5703125" style="1" bestFit="1" customWidth="1"/>
    <col min="9480" max="9480" width="6.5703125" style="1" bestFit="1" customWidth="1"/>
    <col min="9481" max="9481" width="6.85546875" style="1" bestFit="1" customWidth="1"/>
    <col min="9482" max="9482" width="7.140625" style="1" bestFit="1" customWidth="1"/>
    <col min="9483" max="9483" width="7" style="1" bestFit="1" customWidth="1"/>
    <col min="9484" max="9484" width="9" style="1" bestFit="1" customWidth="1"/>
    <col min="9485" max="9485" width="8.85546875" style="1" bestFit="1" customWidth="1"/>
    <col min="9486" max="9486" width="8" style="1" bestFit="1" customWidth="1"/>
    <col min="9487" max="9488" width="5.85546875" style="1" customWidth="1"/>
    <col min="9489" max="9490" width="7.28515625" style="1" customWidth="1"/>
    <col min="9491" max="9491" width="7.42578125" style="1" customWidth="1"/>
    <col min="9492" max="9492" width="6.28515625" style="1" bestFit="1" customWidth="1"/>
    <col min="9493" max="9493" width="7.140625" style="1" bestFit="1" customWidth="1"/>
    <col min="9494" max="9495" width="5.5703125" style="1" bestFit="1" customWidth="1"/>
    <col min="9496" max="9497" width="6.28515625" style="1" customWidth="1"/>
    <col min="9498" max="9498" width="7.7109375" style="1" customWidth="1"/>
    <col min="9499" max="9730" width="9.140625" style="1"/>
    <col min="9731" max="9731" width="4.7109375" style="1" customWidth="1"/>
    <col min="9732" max="9732" width="16.28515625" style="1" customWidth="1"/>
    <col min="9733" max="9733" width="9.7109375" style="1" customWidth="1"/>
    <col min="9734" max="9735" width="5.5703125" style="1" bestFit="1" customWidth="1"/>
    <col min="9736" max="9736" width="6.5703125" style="1" bestFit="1" customWidth="1"/>
    <col min="9737" max="9737" width="6.85546875" style="1" bestFit="1" customWidth="1"/>
    <col min="9738" max="9738" width="7.140625" style="1" bestFit="1" customWidth="1"/>
    <col min="9739" max="9739" width="7" style="1" bestFit="1" customWidth="1"/>
    <col min="9740" max="9740" width="9" style="1" bestFit="1" customWidth="1"/>
    <col min="9741" max="9741" width="8.85546875" style="1" bestFit="1" customWidth="1"/>
    <col min="9742" max="9742" width="8" style="1" bestFit="1" customWidth="1"/>
    <col min="9743" max="9744" width="5.85546875" style="1" customWidth="1"/>
    <col min="9745" max="9746" width="7.28515625" style="1" customWidth="1"/>
    <col min="9747" max="9747" width="7.42578125" style="1" customWidth="1"/>
    <col min="9748" max="9748" width="6.28515625" style="1" bestFit="1" customWidth="1"/>
    <col min="9749" max="9749" width="7.140625" style="1" bestFit="1" customWidth="1"/>
    <col min="9750" max="9751" width="5.5703125" style="1" bestFit="1" customWidth="1"/>
    <col min="9752" max="9753" width="6.28515625" style="1" customWidth="1"/>
    <col min="9754" max="9754" width="7.7109375" style="1" customWidth="1"/>
    <col min="9755" max="9986" width="9.140625" style="1"/>
    <col min="9987" max="9987" width="4.7109375" style="1" customWidth="1"/>
    <col min="9988" max="9988" width="16.28515625" style="1" customWidth="1"/>
    <col min="9989" max="9989" width="9.7109375" style="1" customWidth="1"/>
    <col min="9990" max="9991" width="5.5703125" style="1" bestFit="1" customWidth="1"/>
    <col min="9992" max="9992" width="6.5703125" style="1" bestFit="1" customWidth="1"/>
    <col min="9993" max="9993" width="6.85546875" style="1" bestFit="1" customWidth="1"/>
    <col min="9994" max="9994" width="7.140625" style="1" bestFit="1" customWidth="1"/>
    <col min="9995" max="9995" width="7" style="1" bestFit="1" customWidth="1"/>
    <col min="9996" max="9996" width="9" style="1" bestFit="1" customWidth="1"/>
    <col min="9997" max="9997" width="8.85546875" style="1" bestFit="1" customWidth="1"/>
    <col min="9998" max="9998" width="8" style="1" bestFit="1" customWidth="1"/>
    <col min="9999" max="10000" width="5.85546875" style="1" customWidth="1"/>
    <col min="10001" max="10002" width="7.28515625" style="1" customWidth="1"/>
    <col min="10003" max="10003" width="7.42578125" style="1" customWidth="1"/>
    <col min="10004" max="10004" width="6.28515625" style="1" bestFit="1" customWidth="1"/>
    <col min="10005" max="10005" width="7.140625" style="1" bestFit="1" customWidth="1"/>
    <col min="10006" max="10007" width="5.5703125" style="1" bestFit="1" customWidth="1"/>
    <col min="10008" max="10009" width="6.28515625" style="1" customWidth="1"/>
    <col min="10010" max="10010" width="7.7109375" style="1" customWidth="1"/>
    <col min="10011" max="10242" width="9.140625" style="1"/>
    <col min="10243" max="10243" width="4.7109375" style="1" customWidth="1"/>
    <col min="10244" max="10244" width="16.28515625" style="1" customWidth="1"/>
    <col min="10245" max="10245" width="9.7109375" style="1" customWidth="1"/>
    <col min="10246" max="10247" width="5.5703125" style="1" bestFit="1" customWidth="1"/>
    <col min="10248" max="10248" width="6.5703125" style="1" bestFit="1" customWidth="1"/>
    <col min="10249" max="10249" width="6.85546875" style="1" bestFit="1" customWidth="1"/>
    <col min="10250" max="10250" width="7.140625" style="1" bestFit="1" customWidth="1"/>
    <col min="10251" max="10251" width="7" style="1" bestFit="1" customWidth="1"/>
    <col min="10252" max="10252" width="9" style="1" bestFit="1" customWidth="1"/>
    <col min="10253" max="10253" width="8.85546875" style="1" bestFit="1" customWidth="1"/>
    <col min="10254" max="10254" width="8" style="1" bestFit="1" customWidth="1"/>
    <col min="10255" max="10256" width="5.85546875" style="1" customWidth="1"/>
    <col min="10257" max="10258" width="7.28515625" style="1" customWidth="1"/>
    <col min="10259" max="10259" width="7.42578125" style="1" customWidth="1"/>
    <col min="10260" max="10260" width="6.28515625" style="1" bestFit="1" customWidth="1"/>
    <col min="10261" max="10261" width="7.140625" style="1" bestFit="1" customWidth="1"/>
    <col min="10262" max="10263" width="5.5703125" style="1" bestFit="1" customWidth="1"/>
    <col min="10264" max="10265" width="6.28515625" style="1" customWidth="1"/>
    <col min="10266" max="10266" width="7.7109375" style="1" customWidth="1"/>
    <col min="10267" max="10498" width="9.140625" style="1"/>
    <col min="10499" max="10499" width="4.7109375" style="1" customWidth="1"/>
    <col min="10500" max="10500" width="16.28515625" style="1" customWidth="1"/>
    <col min="10501" max="10501" width="9.7109375" style="1" customWidth="1"/>
    <col min="10502" max="10503" width="5.5703125" style="1" bestFit="1" customWidth="1"/>
    <col min="10504" max="10504" width="6.5703125" style="1" bestFit="1" customWidth="1"/>
    <col min="10505" max="10505" width="6.85546875" style="1" bestFit="1" customWidth="1"/>
    <col min="10506" max="10506" width="7.140625" style="1" bestFit="1" customWidth="1"/>
    <col min="10507" max="10507" width="7" style="1" bestFit="1" customWidth="1"/>
    <col min="10508" max="10508" width="9" style="1" bestFit="1" customWidth="1"/>
    <col min="10509" max="10509" width="8.85546875" style="1" bestFit="1" customWidth="1"/>
    <col min="10510" max="10510" width="8" style="1" bestFit="1" customWidth="1"/>
    <col min="10511" max="10512" width="5.85546875" style="1" customWidth="1"/>
    <col min="10513" max="10514" width="7.28515625" style="1" customWidth="1"/>
    <col min="10515" max="10515" width="7.42578125" style="1" customWidth="1"/>
    <col min="10516" max="10516" width="6.28515625" style="1" bestFit="1" customWidth="1"/>
    <col min="10517" max="10517" width="7.140625" style="1" bestFit="1" customWidth="1"/>
    <col min="10518" max="10519" width="5.5703125" style="1" bestFit="1" customWidth="1"/>
    <col min="10520" max="10521" width="6.28515625" style="1" customWidth="1"/>
    <col min="10522" max="10522" width="7.7109375" style="1" customWidth="1"/>
    <col min="10523" max="10754" width="9.140625" style="1"/>
    <col min="10755" max="10755" width="4.7109375" style="1" customWidth="1"/>
    <col min="10756" max="10756" width="16.28515625" style="1" customWidth="1"/>
    <col min="10757" max="10757" width="9.7109375" style="1" customWidth="1"/>
    <col min="10758" max="10759" width="5.5703125" style="1" bestFit="1" customWidth="1"/>
    <col min="10760" max="10760" width="6.5703125" style="1" bestFit="1" customWidth="1"/>
    <col min="10761" max="10761" width="6.85546875" style="1" bestFit="1" customWidth="1"/>
    <col min="10762" max="10762" width="7.140625" style="1" bestFit="1" customWidth="1"/>
    <col min="10763" max="10763" width="7" style="1" bestFit="1" customWidth="1"/>
    <col min="10764" max="10764" width="9" style="1" bestFit="1" customWidth="1"/>
    <col min="10765" max="10765" width="8.85546875" style="1" bestFit="1" customWidth="1"/>
    <col min="10766" max="10766" width="8" style="1" bestFit="1" customWidth="1"/>
    <col min="10767" max="10768" width="5.85546875" style="1" customWidth="1"/>
    <col min="10769" max="10770" width="7.28515625" style="1" customWidth="1"/>
    <col min="10771" max="10771" width="7.42578125" style="1" customWidth="1"/>
    <col min="10772" max="10772" width="6.28515625" style="1" bestFit="1" customWidth="1"/>
    <col min="10773" max="10773" width="7.140625" style="1" bestFit="1" customWidth="1"/>
    <col min="10774" max="10775" width="5.5703125" style="1" bestFit="1" customWidth="1"/>
    <col min="10776" max="10777" width="6.28515625" style="1" customWidth="1"/>
    <col min="10778" max="10778" width="7.7109375" style="1" customWidth="1"/>
    <col min="10779" max="11010" width="9.140625" style="1"/>
    <col min="11011" max="11011" width="4.7109375" style="1" customWidth="1"/>
    <col min="11012" max="11012" width="16.28515625" style="1" customWidth="1"/>
    <col min="11013" max="11013" width="9.7109375" style="1" customWidth="1"/>
    <col min="11014" max="11015" width="5.5703125" style="1" bestFit="1" customWidth="1"/>
    <col min="11016" max="11016" width="6.5703125" style="1" bestFit="1" customWidth="1"/>
    <col min="11017" max="11017" width="6.85546875" style="1" bestFit="1" customWidth="1"/>
    <col min="11018" max="11018" width="7.140625" style="1" bestFit="1" customWidth="1"/>
    <col min="11019" max="11019" width="7" style="1" bestFit="1" customWidth="1"/>
    <col min="11020" max="11020" width="9" style="1" bestFit="1" customWidth="1"/>
    <col min="11021" max="11021" width="8.85546875" style="1" bestFit="1" customWidth="1"/>
    <col min="11022" max="11022" width="8" style="1" bestFit="1" customWidth="1"/>
    <col min="11023" max="11024" width="5.85546875" style="1" customWidth="1"/>
    <col min="11025" max="11026" width="7.28515625" style="1" customWidth="1"/>
    <col min="11027" max="11027" width="7.42578125" style="1" customWidth="1"/>
    <col min="11028" max="11028" width="6.28515625" style="1" bestFit="1" customWidth="1"/>
    <col min="11029" max="11029" width="7.140625" style="1" bestFit="1" customWidth="1"/>
    <col min="11030" max="11031" width="5.5703125" style="1" bestFit="1" customWidth="1"/>
    <col min="11032" max="11033" width="6.28515625" style="1" customWidth="1"/>
    <col min="11034" max="11034" width="7.7109375" style="1" customWidth="1"/>
    <col min="11035" max="11266" width="9.140625" style="1"/>
    <col min="11267" max="11267" width="4.7109375" style="1" customWidth="1"/>
    <col min="11268" max="11268" width="16.28515625" style="1" customWidth="1"/>
    <col min="11269" max="11269" width="9.7109375" style="1" customWidth="1"/>
    <col min="11270" max="11271" width="5.5703125" style="1" bestFit="1" customWidth="1"/>
    <col min="11272" max="11272" width="6.5703125" style="1" bestFit="1" customWidth="1"/>
    <col min="11273" max="11273" width="6.85546875" style="1" bestFit="1" customWidth="1"/>
    <col min="11274" max="11274" width="7.140625" style="1" bestFit="1" customWidth="1"/>
    <col min="11275" max="11275" width="7" style="1" bestFit="1" customWidth="1"/>
    <col min="11276" max="11276" width="9" style="1" bestFit="1" customWidth="1"/>
    <col min="11277" max="11277" width="8.85546875" style="1" bestFit="1" customWidth="1"/>
    <col min="11278" max="11278" width="8" style="1" bestFit="1" customWidth="1"/>
    <col min="11279" max="11280" width="5.85546875" style="1" customWidth="1"/>
    <col min="11281" max="11282" width="7.28515625" style="1" customWidth="1"/>
    <col min="11283" max="11283" width="7.42578125" style="1" customWidth="1"/>
    <col min="11284" max="11284" width="6.28515625" style="1" bestFit="1" customWidth="1"/>
    <col min="11285" max="11285" width="7.140625" style="1" bestFit="1" customWidth="1"/>
    <col min="11286" max="11287" width="5.5703125" style="1" bestFit="1" customWidth="1"/>
    <col min="11288" max="11289" width="6.28515625" style="1" customWidth="1"/>
    <col min="11290" max="11290" width="7.7109375" style="1" customWidth="1"/>
    <col min="11291" max="11522" width="9.140625" style="1"/>
    <col min="11523" max="11523" width="4.7109375" style="1" customWidth="1"/>
    <col min="11524" max="11524" width="16.28515625" style="1" customWidth="1"/>
    <col min="11525" max="11525" width="9.7109375" style="1" customWidth="1"/>
    <col min="11526" max="11527" width="5.5703125" style="1" bestFit="1" customWidth="1"/>
    <col min="11528" max="11528" width="6.5703125" style="1" bestFit="1" customWidth="1"/>
    <col min="11529" max="11529" width="6.85546875" style="1" bestFit="1" customWidth="1"/>
    <col min="11530" max="11530" width="7.140625" style="1" bestFit="1" customWidth="1"/>
    <col min="11531" max="11531" width="7" style="1" bestFit="1" customWidth="1"/>
    <col min="11532" max="11532" width="9" style="1" bestFit="1" customWidth="1"/>
    <col min="11533" max="11533" width="8.85546875" style="1" bestFit="1" customWidth="1"/>
    <col min="11534" max="11534" width="8" style="1" bestFit="1" customWidth="1"/>
    <col min="11535" max="11536" width="5.85546875" style="1" customWidth="1"/>
    <col min="11537" max="11538" width="7.28515625" style="1" customWidth="1"/>
    <col min="11539" max="11539" width="7.42578125" style="1" customWidth="1"/>
    <col min="11540" max="11540" width="6.28515625" style="1" bestFit="1" customWidth="1"/>
    <col min="11541" max="11541" width="7.140625" style="1" bestFit="1" customWidth="1"/>
    <col min="11542" max="11543" width="5.5703125" style="1" bestFit="1" customWidth="1"/>
    <col min="11544" max="11545" width="6.28515625" style="1" customWidth="1"/>
    <col min="11546" max="11546" width="7.7109375" style="1" customWidth="1"/>
    <col min="11547" max="11778" width="9.140625" style="1"/>
    <col min="11779" max="11779" width="4.7109375" style="1" customWidth="1"/>
    <col min="11780" max="11780" width="16.28515625" style="1" customWidth="1"/>
    <col min="11781" max="11781" width="9.7109375" style="1" customWidth="1"/>
    <col min="11782" max="11783" width="5.5703125" style="1" bestFit="1" customWidth="1"/>
    <col min="11784" max="11784" width="6.5703125" style="1" bestFit="1" customWidth="1"/>
    <col min="11785" max="11785" width="6.85546875" style="1" bestFit="1" customWidth="1"/>
    <col min="11786" max="11786" width="7.140625" style="1" bestFit="1" customWidth="1"/>
    <col min="11787" max="11787" width="7" style="1" bestFit="1" customWidth="1"/>
    <col min="11788" max="11788" width="9" style="1" bestFit="1" customWidth="1"/>
    <col min="11789" max="11789" width="8.85546875" style="1" bestFit="1" customWidth="1"/>
    <col min="11790" max="11790" width="8" style="1" bestFit="1" customWidth="1"/>
    <col min="11791" max="11792" width="5.85546875" style="1" customWidth="1"/>
    <col min="11793" max="11794" width="7.28515625" style="1" customWidth="1"/>
    <col min="11795" max="11795" width="7.42578125" style="1" customWidth="1"/>
    <col min="11796" max="11796" width="6.28515625" style="1" bestFit="1" customWidth="1"/>
    <col min="11797" max="11797" width="7.140625" style="1" bestFit="1" customWidth="1"/>
    <col min="11798" max="11799" width="5.5703125" style="1" bestFit="1" customWidth="1"/>
    <col min="11800" max="11801" width="6.28515625" style="1" customWidth="1"/>
    <col min="11802" max="11802" width="7.7109375" style="1" customWidth="1"/>
    <col min="11803" max="12034" width="9.140625" style="1"/>
    <col min="12035" max="12035" width="4.7109375" style="1" customWidth="1"/>
    <col min="12036" max="12036" width="16.28515625" style="1" customWidth="1"/>
    <col min="12037" max="12037" width="9.7109375" style="1" customWidth="1"/>
    <col min="12038" max="12039" width="5.5703125" style="1" bestFit="1" customWidth="1"/>
    <col min="12040" max="12040" width="6.5703125" style="1" bestFit="1" customWidth="1"/>
    <col min="12041" max="12041" width="6.85546875" style="1" bestFit="1" customWidth="1"/>
    <col min="12042" max="12042" width="7.140625" style="1" bestFit="1" customWidth="1"/>
    <col min="12043" max="12043" width="7" style="1" bestFit="1" customWidth="1"/>
    <col min="12044" max="12044" width="9" style="1" bestFit="1" customWidth="1"/>
    <col min="12045" max="12045" width="8.85546875" style="1" bestFit="1" customWidth="1"/>
    <col min="12046" max="12046" width="8" style="1" bestFit="1" customWidth="1"/>
    <col min="12047" max="12048" width="5.85546875" style="1" customWidth="1"/>
    <col min="12049" max="12050" width="7.28515625" style="1" customWidth="1"/>
    <col min="12051" max="12051" width="7.42578125" style="1" customWidth="1"/>
    <col min="12052" max="12052" width="6.28515625" style="1" bestFit="1" customWidth="1"/>
    <col min="12053" max="12053" width="7.140625" style="1" bestFit="1" customWidth="1"/>
    <col min="12054" max="12055" width="5.5703125" style="1" bestFit="1" customWidth="1"/>
    <col min="12056" max="12057" width="6.28515625" style="1" customWidth="1"/>
    <col min="12058" max="12058" width="7.7109375" style="1" customWidth="1"/>
    <col min="12059" max="12290" width="9.140625" style="1"/>
    <col min="12291" max="12291" width="4.7109375" style="1" customWidth="1"/>
    <col min="12292" max="12292" width="16.28515625" style="1" customWidth="1"/>
    <col min="12293" max="12293" width="9.7109375" style="1" customWidth="1"/>
    <col min="12294" max="12295" width="5.5703125" style="1" bestFit="1" customWidth="1"/>
    <col min="12296" max="12296" width="6.5703125" style="1" bestFit="1" customWidth="1"/>
    <col min="12297" max="12297" width="6.85546875" style="1" bestFit="1" customWidth="1"/>
    <col min="12298" max="12298" width="7.140625" style="1" bestFit="1" customWidth="1"/>
    <col min="12299" max="12299" width="7" style="1" bestFit="1" customWidth="1"/>
    <col min="12300" max="12300" width="9" style="1" bestFit="1" customWidth="1"/>
    <col min="12301" max="12301" width="8.85546875" style="1" bestFit="1" customWidth="1"/>
    <col min="12302" max="12302" width="8" style="1" bestFit="1" customWidth="1"/>
    <col min="12303" max="12304" width="5.85546875" style="1" customWidth="1"/>
    <col min="12305" max="12306" width="7.28515625" style="1" customWidth="1"/>
    <col min="12307" max="12307" width="7.42578125" style="1" customWidth="1"/>
    <col min="12308" max="12308" width="6.28515625" style="1" bestFit="1" customWidth="1"/>
    <col min="12309" max="12309" width="7.140625" style="1" bestFit="1" customWidth="1"/>
    <col min="12310" max="12311" width="5.5703125" style="1" bestFit="1" customWidth="1"/>
    <col min="12312" max="12313" width="6.28515625" style="1" customWidth="1"/>
    <col min="12314" max="12314" width="7.7109375" style="1" customWidth="1"/>
    <col min="12315" max="12546" width="9.140625" style="1"/>
    <col min="12547" max="12547" width="4.7109375" style="1" customWidth="1"/>
    <col min="12548" max="12548" width="16.28515625" style="1" customWidth="1"/>
    <col min="12549" max="12549" width="9.7109375" style="1" customWidth="1"/>
    <col min="12550" max="12551" width="5.5703125" style="1" bestFit="1" customWidth="1"/>
    <col min="12552" max="12552" width="6.5703125" style="1" bestFit="1" customWidth="1"/>
    <col min="12553" max="12553" width="6.85546875" style="1" bestFit="1" customWidth="1"/>
    <col min="12554" max="12554" width="7.140625" style="1" bestFit="1" customWidth="1"/>
    <col min="12555" max="12555" width="7" style="1" bestFit="1" customWidth="1"/>
    <col min="12556" max="12556" width="9" style="1" bestFit="1" customWidth="1"/>
    <col min="12557" max="12557" width="8.85546875" style="1" bestFit="1" customWidth="1"/>
    <col min="12558" max="12558" width="8" style="1" bestFit="1" customWidth="1"/>
    <col min="12559" max="12560" width="5.85546875" style="1" customWidth="1"/>
    <col min="12561" max="12562" width="7.28515625" style="1" customWidth="1"/>
    <col min="12563" max="12563" width="7.42578125" style="1" customWidth="1"/>
    <col min="12564" max="12564" width="6.28515625" style="1" bestFit="1" customWidth="1"/>
    <col min="12565" max="12565" width="7.140625" style="1" bestFit="1" customWidth="1"/>
    <col min="12566" max="12567" width="5.5703125" style="1" bestFit="1" customWidth="1"/>
    <col min="12568" max="12569" width="6.28515625" style="1" customWidth="1"/>
    <col min="12570" max="12570" width="7.7109375" style="1" customWidth="1"/>
    <col min="12571" max="12802" width="9.140625" style="1"/>
    <col min="12803" max="12803" width="4.7109375" style="1" customWidth="1"/>
    <col min="12804" max="12804" width="16.28515625" style="1" customWidth="1"/>
    <col min="12805" max="12805" width="9.7109375" style="1" customWidth="1"/>
    <col min="12806" max="12807" width="5.5703125" style="1" bestFit="1" customWidth="1"/>
    <col min="12808" max="12808" width="6.5703125" style="1" bestFit="1" customWidth="1"/>
    <col min="12809" max="12809" width="6.85546875" style="1" bestFit="1" customWidth="1"/>
    <col min="12810" max="12810" width="7.140625" style="1" bestFit="1" customWidth="1"/>
    <col min="12811" max="12811" width="7" style="1" bestFit="1" customWidth="1"/>
    <col min="12812" max="12812" width="9" style="1" bestFit="1" customWidth="1"/>
    <col min="12813" max="12813" width="8.85546875" style="1" bestFit="1" customWidth="1"/>
    <col min="12814" max="12814" width="8" style="1" bestFit="1" customWidth="1"/>
    <col min="12815" max="12816" width="5.85546875" style="1" customWidth="1"/>
    <col min="12817" max="12818" width="7.28515625" style="1" customWidth="1"/>
    <col min="12819" max="12819" width="7.42578125" style="1" customWidth="1"/>
    <col min="12820" max="12820" width="6.28515625" style="1" bestFit="1" customWidth="1"/>
    <col min="12821" max="12821" width="7.140625" style="1" bestFit="1" customWidth="1"/>
    <col min="12822" max="12823" width="5.5703125" style="1" bestFit="1" customWidth="1"/>
    <col min="12824" max="12825" width="6.28515625" style="1" customWidth="1"/>
    <col min="12826" max="12826" width="7.7109375" style="1" customWidth="1"/>
    <col min="12827" max="13058" width="9.140625" style="1"/>
    <col min="13059" max="13059" width="4.7109375" style="1" customWidth="1"/>
    <col min="13060" max="13060" width="16.28515625" style="1" customWidth="1"/>
    <col min="13061" max="13061" width="9.7109375" style="1" customWidth="1"/>
    <col min="13062" max="13063" width="5.5703125" style="1" bestFit="1" customWidth="1"/>
    <col min="13064" max="13064" width="6.5703125" style="1" bestFit="1" customWidth="1"/>
    <col min="13065" max="13065" width="6.85546875" style="1" bestFit="1" customWidth="1"/>
    <col min="13066" max="13066" width="7.140625" style="1" bestFit="1" customWidth="1"/>
    <col min="13067" max="13067" width="7" style="1" bestFit="1" customWidth="1"/>
    <col min="13068" max="13068" width="9" style="1" bestFit="1" customWidth="1"/>
    <col min="13069" max="13069" width="8.85546875" style="1" bestFit="1" customWidth="1"/>
    <col min="13070" max="13070" width="8" style="1" bestFit="1" customWidth="1"/>
    <col min="13071" max="13072" width="5.85546875" style="1" customWidth="1"/>
    <col min="13073" max="13074" width="7.28515625" style="1" customWidth="1"/>
    <col min="13075" max="13075" width="7.42578125" style="1" customWidth="1"/>
    <col min="13076" max="13076" width="6.28515625" style="1" bestFit="1" customWidth="1"/>
    <col min="13077" max="13077" width="7.140625" style="1" bestFit="1" customWidth="1"/>
    <col min="13078" max="13079" width="5.5703125" style="1" bestFit="1" customWidth="1"/>
    <col min="13080" max="13081" width="6.28515625" style="1" customWidth="1"/>
    <col min="13082" max="13082" width="7.7109375" style="1" customWidth="1"/>
    <col min="13083" max="13314" width="9.140625" style="1"/>
    <col min="13315" max="13315" width="4.7109375" style="1" customWidth="1"/>
    <col min="13316" max="13316" width="16.28515625" style="1" customWidth="1"/>
    <col min="13317" max="13317" width="9.7109375" style="1" customWidth="1"/>
    <col min="13318" max="13319" width="5.5703125" style="1" bestFit="1" customWidth="1"/>
    <col min="13320" max="13320" width="6.5703125" style="1" bestFit="1" customWidth="1"/>
    <col min="13321" max="13321" width="6.85546875" style="1" bestFit="1" customWidth="1"/>
    <col min="13322" max="13322" width="7.140625" style="1" bestFit="1" customWidth="1"/>
    <col min="13323" max="13323" width="7" style="1" bestFit="1" customWidth="1"/>
    <col min="13324" max="13324" width="9" style="1" bestFit="1" customWidth="1"/>
    <col min="13325" max="13325" width="8.85546875" style="1" bestFit="1" customWidth="1"/>
    <col min="13326" max="13326" width="8" style="1" bestFit="1" customWidth="1"/>
    <col min="13327" max="13328" width="5.85546875" style="1" customWidth="1"/>
    <col min="13329" max="13330" width="7.28515625" style="1" customWidth="1"/>
    <col min="13331" max="13331" width="7.42578125" style="1" customWidth="1"/>
    <col min="13332" max="13332" width="6.28515625" style="1" bestFit="1" customWidth="1"/>
    <col min="13333" max="13333" width="7.140625" style="1" bestFit="1" customWidth="1"/>
    <col min="13334" max="13335" width="5.5703125" style="1" bestFit="1" customWidth="1"/>
    <col min="13336" max="13337" width="6.28515625" style="1" customWidth="1"/>
    <col min="13338" max="13338" width="7.7109375" style="1" customWidth="1"/>
    <col min="13339" max="13570" width="9.140625" style="1"/>
    <col min="13571" max="13571" width="4.7109375" style="1" customWidth="1"/>
    <col min="13572" max="13572" width="16.28515625" style="1" customWidth="1"/>
    <col min="13573" max="13573" width="9.7109375" style="1" customWidth="1"/>
    <col min="13574" max="13575" width="5.5703125" style="1" bestFit="1" customWidth="1"/>
    <col min="13576" max="13576" width="6.5703125" style="1" bestFit="1" customWidth="1"/>
    <col min="13577" max="13577" width="6.85546875" style="1" bestFit="1" customWidth="1"/>
    <col min="13578" max="13578" width="7.140625" style="1" bestFit="1" customWidth="1"/>
    <col min="13579" max="13579" width="7" style="1" bestFit="1" customWidth="1"/>
    <col min="13580" max="13580" width="9" style="1" bestFit="1" customWidth="1"/>
    <col min="13581" max="13581" width="8.85546875" style="1" bestFit="1" customWidth="1"/>
    <col min="13582" max="13582" width="8" style="1" bestFit="1" customWidth="1"/>
    <col min="13583" max="13584" width="5.85546875" style="1" customWidth="1"/>
    <col min="13585" max="13586" width="7.28515625" style="1" customWidth="1"/>
    <col min="13587" max="13587" width="7.42578125" style="1" customWidth="1"/>
    <col min="13588" max="13588" width="6.28515625" style="1" bestFit="1" customWidth="1"/>
    <col min="13589" max="13589" width="7.140625" style="1" bestFit="1" customWidth="1"/>
    <col min="13590" max="13591" width="5.5703125" style="1" bestFit="1" customWidth="1"/>
    <col min="13592" max="13593" width="6.28515625" style="1" customWidth="1"/>
    <col min="13594" max="13594" width="7.7109375" style="1" customWidth="1"/>
    <col min="13595" max="13826" width="9.140625" style="1"/>
    <col min="13827" max="13827" width="4.7109375" style="1" customWidth="1"/>
    <col min="13828" max="13828" width="16.28515625" style="1" customWidth="1"/>
    <col min="13829" max="13829" width="9.7109375" style="1" customWidth="1"/>
    <col min="13830" max="13831" width="5.5703125" style="1" bestFit="1" customWidth="1"/>
    <col min="13832" max="13832" width="6.5703125" style="1" bestFit="1" customWidth="1"/>
    <col min="13833" max="13833" width="6.85546875" style="1" bestFit="1" customWidth="1"/>
    <col min="13834" max="13834" width="7.140625" style="1" bestFit="1" customWidth="1"/>
    <col min="13835" max="13835" width="7" style="1" bestFit="1" customWidth="1"/>
    <col min="13836" max="13836" width="9" style="1" bestFit="1" customWidth="1"/>
    <col min="13837" max="13837" width="8.85546875" style="1" bestFit="1" customWidth="1"/>
    <col min="13838" max="13838" width="8" style="1" bestFit="1" customWidth="1"/>
    <col min="13839" max="13840" width="5.85546875" style="1" customWidth="1"/>
    <col min="13841" max="13842" width="7.28515625" style="1" customWidth="1"/>
    <col min="13843" max="13843" width="7.42578125" style="1" customWidth="1"/>
    <col min="13844" max="13844" width="6.28515625" style="1" bestFit="1" customWidth="1"/>
    <col min="13845" max="13845" width="7.140625" style="1" bestFit="1" customWidth="1"/>
    <col min="13846" max="13847" width="5.5703125" style="1" bestFit="1" customWidth="1"/>
    <col min="13848" max="13849" width="6.28515625" style="1" customWidth="1"/>
    <col min="13850" max="13850" width="7.7109375" style="1" customWidth="1"/>
    <col min="13851" max="14082" width="9.140625" style="1"/>
    <col min="14083" max="14083" width="4.7109375" style="1" customWidth="1"/>
    <col min="14084" max="14084" width="16.28515625" style="1" customWidth="1"/>
    <col min="14085" max="14085" width="9.7109375" style="1" customWidth="1"/>
    <col min="14086" max="14087" width="5.5703125" style="1" bestFit="1" customWidth="1"/>
    <col min="14088" max="14088" width="6.5703125" style="1" bestFit="1" customWidth="1"/>
    <col min="14089" max="14089" width="6.85546875" style="1" bestFit="1" customWidth="1"/>
    <col min="14090" max="14090" width="7.140625" style="1" bestFit="1" customWidth="1"/>
    <col min="14091" max="14091" width="7" style="1" bestFit="1" customWidth="1"/>
    <col min="14092" max="14092" width="9" style="1" bestFit="1" customWidth="1"/>
    <col min="14093" max="14093" width="8.85546875" style="1" bestFit="1" customWidth="1"/>
    <col min="14094" max="14094" width="8" style="1" bestFit="1" customWidth="1"/>
    <col min="14095" max="14096" width="5.85546875" style="1" customWidth="1"/>
    <col min="14097" max="14098" width="7.28515625" style="1" customWidth="1"/>
    <col min="14099" max="14099" width="7.42578125" style="1" customWidth="1"/>
    <col min="14100" max="14100" width="6.28515625" style="1" bestFit="1" customWidth="1"/>
    <col min="14101" max="14101" width="7.140625" style="1" bestFit="1" customWidth="1"/>
    <col min="14102" max="14103" width="5.5703125" style="1" bestFit="1" customWidth="1"/>
    <col min="14104" max="14105" width="6.28515625" style="1" customWidth="1"/>
    <col min="14106" max="14106" width="7.7109375" style="1" customWidth="1"/>
    <col min="14107" max="14338" width="9.140625" style="1"/>
    <col min="14339" max="14339" width="4.7109375" style="1" customWidth="1"/>
    <col min="14340" max="14340" width="16.28515625" style="1" customWidth="1"/>
    <col min="14341" max="14341" width="9.7109375" style="1" customWidth="1"/>
    <col min="14342" max="14343" width="5.5703125" style="1" bestFit="1" customWidth="1"/>
    <col min="14344" max="14344" width="6.5703125" style="1" bestFit="1" customWidth="1"/>
    <col min="14345" max="14345" width="6.85546875" style="1" bestFit="1" customWidth="1"/>
    <col min="14346" max="14346" width="7.140625" style="1" bestFit="1" customWidth="1"/>
    <col min="14347" max="14347" width="7" style="1" bestFit="1" customWidth="1"/>
    <col min="14348" max="14348" width="9" style="1" bestFit="1" customWidth="1"/>
    <col min="14349" max="14349" width="8.85546875" style="1" bestFit="1" customWidth="1"/>
    <col min="14350" max="14350" width="8" style="1" bestFit="1" customWidth="1"/>
    <col min="14351" max="14352" width="5.85546875" style="1" customWidth="1"/>
    <col min="14353" max="14354" width="7.28515625" style="1" customWidth="1"/>
    <col min="14355" max="14355" width="7.42578125" style="1" customWidth="1"/>
    <col min="14356" max="14356" width="6.28515625" style="1" bestFit="1" customWidth="1"/>
    <col min="14357" max="14357" width="7.140625" style="1" bestFit="1" customWidth="1"/>
    <col min="14358" max="14359" width="5.5703125" style="1" bestFit="1" customWidth="1"/>
    <col min="14360" max="14361" width="6.28515625" style="1" customWidth="1"/>
    <col min="14362" max="14362" width="7.7109375" style="1" customWidth="1"/>
    <col min="14363" max="14594" width="9.140625" style="1"/>
    <col min="14595" max="14595" width="4.7109375" style="1" customWidth="1"/>
    <col min="14596" max="14596" width="16.28515625" style="1" customWidth="1"/>
    <col min="14597" max="14597" width="9.7109375" style="1" customWidth="1"/>
    <col min="14598" max="14599" width="5.5703125" style="1" bestFit="1" customWidth="1"/>
    <col min="14600" max="14600" width="6.5703125" style="1" bestFit="1" customWidth="1"/>
    <col min="14601" max="14601" width="6.85546875" style="1" bestFit="1" customWidth="1"/>
    <col min="14602" max="14602" width="7.140625" style="1" bestFit="1" customWidth="1"/>
    <col min="14603" max="14603" width="7" style="1" bestFit="1" customWidth="1"/>
    <col min="14604" max="14604" width="9" style="1" bestFit="1" customWidth="1"/>
    <col min="14605" max="14605" width="8.85546875" style="1" bestFit="1" customWidth="1"/>
    <col min="14606" max="14606" width="8" style="1" bestFit="1" customWidth="1"/>
    <col min="14607" max="14608" width="5.85546875" style="1" customWidth="1"/>
    <col min="14609" max="14610" width="7.28515625" style="1" customWidth="1"/>
    <col min="14611" max="14611" width="7.42578125" style="1" customWidth="1"/>
    <col min="14612" max="14612" width="6.28515625" style="1" bestFit="1" customWidth="1"/>
    <col min="14613" max="14613" width="7.140625" style="1" bestFit="1" customWidth="1"/>
    <col min="14614" max="14615" width="5.5703125" style="1" bestFit="1" customWidth="1"/>
    <col min="14616" max="14617" width="6.28515625" style="1" customWidth="1"/>
    <col min="14618" max="14618" width="7.7109375" style="1" customWidth="1"/>
    <col min="14619" max="14850" width="9.140625" style="1"/>
    <col min="14851" max="14851" width="4.7109375" style="1" customWidth="1"/>
    <col min="14852" max="14852" width="16.28515625" style="1" customWidth="1"/>
    <col min="14853" max="14853" width="9.7109375" style="1" customWidth="1"/>
    <col min="14854" max="14855" width="5.5703125" style="1" bestFit="1" customWidth="1"/>
    <col min="14856" max="14856" width="6.5703125" style="1" bestFit="1" customWidth="1"/>
    <col min="14857" max="14857" width="6.85546875" style="1" bestFit="1" customWidth="1"/>
    <col min="14858" max="14858" width="7.140625" style="1" bestFit="1" customWidth="1"/>
    <col min="14859" max="14859" width="7" style="1" bestFit="1" customWidth="1"/>
    <col min="14860" max="14860" width="9" style="1" bestFit="1" customWidth="1"/>
    <col min="14861" max="14861" width="8.85546875" style="1" bestFit="1" customWidth="1"/>
    <col min="14862" max="14862" width="8" style="1" bestFit="1" customWidth="1"/>
    <col min="14863" max="14864" width="5.85546875" style="1" customWidth="1"/>
    <col min="14865" max="14866" width="7.28515625" style="1" customWidth="1"/>
    <col min="14867" max="14867" width="7.42578125" style="1" customWidth="1"/>
    <col min="14868" max="14868" width="6.28515625" style="1" bestFit="1" customWidth="1"/>
    <col min="14869" max="14869" width="7.140625" style="1" bestFit="1" customWidth="1"/>
    <col min="14870" max="14871" width="5.5703125" style="1" bestFit="1" customWidth="1"/>
    <col min="14872" max="14873" width="6.28515625" style="1" customWidth="1"/>
    <col min="14874" max="14874" width="7.7109375" style="1" customWidth="1"/>
    <col min="14875" max="15106" width="9.140625" style="1"/>
    <col min="15107" max="15107" width="4.7109375" style="1" customWidth="1"/>
    <col min="15108" max="15108" width="16.28515625" style="1" customWidth="1"/>
    <col min="15109" max="15109" width="9.7109375" style="1" customWidth="1"/>
    <col min="15110" max="15111" width="5.5703125" style="1" bestFit="1" customWidth="1"/>
    <col min="15112" max="15112" width="6.5703125" style="1" bestFit="1" customWidth="1"/>
    <col min="15113" max="15113" width="6.85546875" style="1" bestFit="1" customWidth="1"/>
    <col min="15114" max="15114" width="7.140625" style="1" bestFit="1" customWidth="1"/>
    <col min="15115" max="15115" width="7" style="1" bestFit="1" customWidth="1"/>
    <col min="15116" max="15116" width="9" style="1" bestFit="1" customWidth="1"/>
    <col min="15117" max="15117" width="8.85546875" style="1" bestFit="1" customWidth="1"/>
    <col min="15118" max="15118" width="8" style="1" bestFit="1" customWidth="1"/>
    <col min="15119" max="15120" width="5.85546875" style="1" customWidth="1"/>
    <col min="15121" max="15122" width="7.28515625" style="1" customWidth="1"/>
    <col min="15123" max="15123" width="7.42578125" style="1" customWidth="1"/>
    <col min="15124" max="15124" width="6.28515625" style="1" bestFit="1" customWidth="1"/>
    <col min="15125" max="15125" width="7.140625" style="1" bestFit="1" customWidth="1"/>
    <col min="15126" max="15127" width="5.5703125" style="1" bestFit="1" customWidth="1"/>
    <col min="15128" max="15129" width="6.28515625" style="1" customWidth="1"/>
    <col min="15130" max="15130" width="7.7109375" style="1" customWidth="1"/>
    <col min="15131" max="15362" width="9.140625" style="1"/>
    <col min="15363" max="15363" width="4.7109375" style="1" customWidth="1"/>
    <col min="15364" max="15364" width="16.28515625" style="1" customWidth="1"/>
    <col min="15365" max="15365" width="9.7109375" style="1" customWidth="1"/>
    <col min="15366" max="15367" width="5.5703125" style="1" bestFit="1" customWidth="1"/>
    <col min="15368" max="15368" width="6.5703125" style="1" bestFit="1" customWidth="1"/>
    <col min="15369" max="15369" width="6.85546875" style="1" bestFit="1" customWidth="1"/>
    <col min="15370" max="15370" width="7.140625" style="1" bestFit="1" customWidth="1"/>
    <col min="15371" max="15371" width="7" style="1" bestFit="1" customWidth="1"/>
    <col min="15372" max="15372" width="9" style="1" bestFit="1" customWidth="1"/>
    <col min="15373" max="15373" width="8.85546875" style="1" bestFit="1" customWidth="1"/>
    <col min="15374" max="15374" width="8" style="1" bestFit="1" customWidth="1"/>
    <col min="15375" max="15376" width="5.85546875" style="1" customWidth="1"/>
    <col min="15377" max="15378" width="7.28515625" style="1" customWidth="1"/>
    <col min="15379" max="15379" width="7.42578125" style="1" customWidth="1"/>
    <col min="15380" max="15380" width="6.28515625" style="1" bestFit="1" customWidth="1"/>
    <col min="15381" max="15381" width="7.140625" style="1" bestFit="1" customWidth="1"/>
    <col min="15382" max="15383" width="5.5703125" style="1" bestFit="1" customWidth="1"/>
    <col min="15384" max="15385" width="6.28515625" style="1" customWidth="1"/>
    <col min="15386" max="15386" width="7.7109375" style="1" customWidth="1"/>
    <col min="15387" max="15618" width="9.140625" style="1"/>
    <col min="15619" max="15619" width="4.7109375" style="1" customWidth="1"/>
    <col min="15620" max="15620" width="16.28515625" style="1" customWidth="1"/>
    <col min="15621" max="15621" width="9.7109375" style="1" customWidth="1"/>
    <col min="15622" max="15623" width="5.5703125" style="1" bestFit="1" customWidth="1"/>
    <col min="15624" max="15624" width="6.5703125" style="1" bestFit="1" customWidth="1"/>
    <col min="15625" max="15625" width="6.85546875" style="1" bestFit="1" customWidth="1"/>
    <col min="15626" max="15626" width="7.140625" style="1" bestFit="1" customWidth="1"/>
    <col min="15627" max="15627" width="7" style="1" bestFit="1" customWidth="1"/>
    <col min="15628" max="15628" width="9" style="1" bestFit="1" customWidth="1"/>
    <col min="15629" max="15629" width="8.85546875" style="1" bestFit="1" customWidth="1"/>
    <col min="15630" max="15630" width="8" style="1" bestFit="1" customWidth="1"/>
    <col min="15631" max="15632" width="5.85546875" style="1" customWidth="1"/>
    <col min="15633" max="15634" width="7.28515625" style="1" customWidth="1"/>
    <col min="15635" max="15635" width="7.42578125" style="1" customWidth="1"/>
    <col min="15636" max="15636" width="6.28515625" style="1" bestFit="1" customWidth="1"/>
    <col min="15637" max="15637" width="7.140625" style="1" bestFit="1" customWidth="1"/>
    <col min="15638" max="15639" width="5.5703125" style="1" bestFit="1" customWidth="1"/>
    <col min="15640" max="15641" width="6.28515625" style="1" customWidth="1"/>
    <col min="15642" max="15642" width="7.7109375" style="1" customWidth="1"/>
    <col min="15643" max="15874" width="9.140625" style="1"/>
    <col min="15875" max="15875" width="4.7109375" style="1" customWidth="1"/>
    <col min="15876" max="15876" width="16.28515625" style="1" customWidth="1"/>
    <col min="15877" max="15877" width="9.7109375" style="1" customWidth="1"/>
    <col min="15878" max="15879" width="5.5703125" style="1" bestFit="1" customWidth="1"/>
    <col min="15880" max="15880" width="6.5703125" style="1" bestFit="1" customWidth="1"/>
    <col min="15881" max="15881" width="6.85546875" style="1" bestFit="1" customWidth="1"/>
    <col min="15882" max="15882" width="7.140625" style="1" bestFit="1" customWidth="1"/>
    <col min="15883" max="15883" width="7" style="1" bestFit="1" customWidth="1"/>
    <col min="15884" max="15884" width="9" style="1" bestFit="1" customWidth="1"/>
    <col min="15885" max="15885" width="8.85546875" style="1" bestFit="1" customWidth="1"/>
    <col min="15886" max="15886" width="8" style="1" bestFit="1" customWidth="1"/>
    <col min="15887" max="15888" width="5.85546875" style="1" customWidth="1"/>
    <col min="15889" max="15890" width="7.28515625" style="1" customWidth="1"/>
    <col min="15891" max="15891" width="7.42578125" style="1" customWidth="1"/>
    <col min="15892" max="15892" width="6.28515625" style="1" bestFit="1" customWidth="1"/>
    <col min="15893" max="15893" width="7.140625" style="1" bestFit="1" customWidth="1"/>
    <col min="15894" max="15895" width="5.5703125" style="1" bestFit="1" customWidth="1"/>
    <col min="15896" max="15897" width="6.28515625" style="1" customWidth="1"/>
    <col min="15898" max="15898" width="7.7109375" style="1" customWidth="1"/>
    <col min="15899" max="16130" width="9.140625" style="1"/>
    <col min="16131" max="16131" width="4.7109375" style="1" customWidth="1"/>
    <col min="16132" max="16132" width="16.28515625" style="1" customWidth="1"/>
    <col min="16133" max="16133" width="9.7109375" style="1" customWidth="1"/>
    <col min="16134" max="16135" width="5.5703125" style="1" bestFit="1" customWidth="1"/>
    <col min="16136" max="16136" width="6.5703125" style="1" bestFit="1" customWidth="1"/>
    <col min="16137" max="16137" width="6.85546875" style="1" bestFit="1" customWidth="1"/>
    <col min="16138" max="16138" width="7.140625" style="1" bestFit="1" customWidth="1"/>
    <col min="16139" max="16139" width="7" style="1" bestFit="1" customWidth="1"/>
    <col min="16140" max="16140" width="9" style="1" bestFit="1" customWidth="1"/>
    <col min="16141" max="16141" width="8.85546875" style="1" bestFit="1" customWidth="1"/>
    <col min="16142" max="16142" width="8" style="1" bestFit="1" customWidth="1"/>
    <col min="16143" max="16144" width="5.85546875" style="1" customWidth="1"/>
    <col min="16145" max="16146" width="7.28515625" style="1" customWidth="1"/>
    <col min="16147" max="16147" width="7.42578125" style="1" customWidth="1"/>
    <col min="16148" max="16148" width="6.28515625" style="1" bestFit="1" customWidth="1"/>
    <col min="16149" max="16149" width="7.140625" style="1" bestFit="1" customWidth="1"/>
    <col min="16150" max="16151" width="5.5703125" style="1" bestFit="1" customWidth="1"/>
    <col min="16152" max="16153" width="6.28515625" style="1" customWidth="1"/>
    <col min="16154" max="16154" width="7.7109375" style="1" customWidth="1"/>
    <col min="16155" max="16384" width="9.140625" style="1"/>
  </cols>
  <sheetData>
    <row r="1" spans="1:35" x14ac:dyDescent="0.2">
      <c r="A1" s="28"/>
      <c r="B1" s="28"/>
      <c r="C1" s="28"/>
      <c r="D1" s="28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063" t="s">
        <v>1217</v>
      </c>
      <c r="Y1" s="1063"/>
      <c r="Z1" s="1063"/>
    </row>
    <row r="2" spans="1:35" ht="39.75" customHeight="1" x14ac:dyDescent="0.25">
      <c r="A2" s="1322" t="s">
        <v>1314</v>
      </c>
      <c r="B2" s="1323"/>
      <c r="C2" s="1323"/>
      <c r="D2" s="1323"/>
      <c r="E2" s="1323"/>
      <c r="F2" s="1323"/>
      <c r="G2" s="1323"/>
      <c r="H2" s="1323"/>
      <c r="I2" s="1323"/>
      <c r="J2" s="1323"/>
      <c r="K2" s="1323"/>
      <c r="L2" s="1323"/>
      <c r="M2" s="1323"/>
      <c r="N2" s="1323"/>
      <c r="O2" s="1323"/>
      <c r="P2" s="1323"/>
      <c r="Q2" s="1323"/>
      <c r="R2" s="1323"/>
      <c r="S2" s="1323"/>
      <c r="T2" s="1323"/>
      <c r="U2" s="1323"/>
      <c r="V2" s="1323"/>
      <c r="W2" s="1323"/>
      <c r="X2" s="1323"/>
      <c r="Y2" s="1323"/>
      <c r="Z2" s="1323"/>
    </row>
    <row r="3" spans="1:35" ht="15.75" x14ac:dyDescent="0.25">
      <c r="A3" s="29"/>
      <c r="B3" s="30"/>
      <c r="C3" s="30"/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14"/>
      <c r="Y3" s="14"/>
      <c r="Z3" s="25"/>
    </row>
    <row r="4" spans="1:35" ht="15.75" x14ac:dyDescent="0.25">
      <c r="A4" s="1324" t="s">
        <v>274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  <c r="L4" s="1324"/>
      <c r="M4" s="1324"/>
      <c r="N4" s="1324"/>
      <c r="O4" s="1324"/>
      <c r="P4" s="1324"/>
      <c r="Q4" s="1324"/>
      <c r="R4" s="1324"/>
      <c r="S4" s="1324"/>
      <c r="T4" s="1324"/>
      <c r="U4" s="1324"/>
      <c r="V4" s="1324"/>
      <c r="W4" s="1324"/>
      <c r="X4" s="1324"/>
      <c r="Y4" s="1324"/>
      <c r="Z4" s="1324"/>
    </row>
    <row r="5" spans="1:35" ht="12.75" customHeight="1" x14ac:dyDescent="0.25">
      <c r="A5" s="32"/>
      <c r="B5" s="32"/>
      <c r="C5" s="32"/>
      <c r="D5" s="32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1325" t="s">
        <v>1100</v>
      </c>
      <c r="Z5" s="1325"/>
    </row>
    <row r="6" spans="1:35" s="39" customFormat="1" ht="24" customHeight="1" x14ac:dyDescent="0.2">
      <c r="A6" s="33" t="s">
        <v>275</v>
      </c>
      <c r="B6" s="1326" t="s">
        <v>1109</v>
      </c>
      <c r="C6" s="34"/>
      <c r="D6" s="34"/>
      <c r="E6" s="1329" t="s">
        <v>277</v>
      </c>
      <c r="F6" s="35" t="s">
        <v>278</v>
      </c>
      <c r="G6" s="35" t="s">
        <v>279</v>
      </c>
      <c r="H6" s="35" t="s">
        <v>280</v>
      </c>
      <c r="I6" s="35" t="s">
        <v>281</v>
      </c>
      <c r="J6" s="35" t="s">
        <v>282</v>
      </c>
      <c r="K6" s="35" t="s">
        <v>125</v>
      </c>
      <c r="L6" s="35" t="s">
        <v>283</v>
      </c>
      <c r="M6" s="35" t="s">
        <v>284</v>
      </c>
      <c r="N6" s="35" t="s">
        <v>285</v>
      </c>
      <c r="O6" s="1332" t="s">
        <v>796</v>
      </c>
      <c r="P6" s="34" t="s">
        <v>1180</v>
      </c>
      <c r="Q6" s="34" t="s">
        <v>1180</v>
      </c>
      <c r="R6" s="34" t="s">
        <v>924</v>
      </c>
      <c r="S6" s="36" t="s">
        <v>286</v>
      </c>
      <c r="T6" s="35" t="s">
        <v>287</v>
      </c>
      <c r="U6" s="35" t="s">
        <v>288</v>
      </c>
      <c r="V6" s="35" t="s">
        <v>289</v>
      </c>
      <c r="W6" s="35" t="s">
        <v>290</v>
      </c>
      <c r="X6" s="37" t="s">
        <v>291</v>
      </c>
      <c r="Y6" s="37" t="s">
        <v>292</v>
      </c>
      <c r="Z6" s="38" t="s">
        <v>271</v>
      </c>
    </row>
    <row r="7" spans="1:35" s="39" customFormat="1" ht="15" customHeight="1" x14ac:dyDescent="0.2">
      <c r="A7" s="40" t="s">
        <v>293</v>
      </c>
      <c r="B7" s="1327"/>
      <c r="C7" s="41" t="s">
        <v>1108</v>
      </c>
      <c r="D7" s="41" t="s">
        <v>702</v>
      </c>
      <c r="E7" s="1330"/>
      <c r="F7" s="42" t="s">
        <v>295</v>
      </c>
      <c r="G7" s="42" t="s">
        <v>296</v>
      </c>
      <c r="H7" s="42" t="s">
        <v>296</v>
      </c>
      <c r="I7" s="42" t="s">
        <v>297</v>
      </c>
      <c r="J7" s="42" t="s">
        <v>297</v>
      </c>
      <c r="K7" s="42" t="s">
        <v>297</v>
      </c>
      <c r="L7" s="42" t="s">
        <v>298</v>
      </c>
      <c r="M7" s="42" t="s">
        <v>299</v>
      </c>
      <c r="N7" s="42" t="s">
        <v>300</v>
      </c>
      <c r="O7" s="1333"/>
      <c r="P7" s="45" t="s">
        <v>296</v>
      </c>
      <c r="Q7" s="45" t="s">
        <v>296</v>
      </c>
      <c r="R7" s="42" t="s">
        <v>301</v>
      </c>
      <c r="S7" s="42" t="s">
        <v>297</v>
      </c>
      <c r="T7" s="42" t="s">
        <v>297</v>
      </c>
      <c r="U7" s="42" t="s">
        <v>297</v>
      </c>
      <c r="V7" s="42" t="s">
        <v>297</v>
      </c>
      <c r="W7" s="42" t="s">
        <v>297</v>
      </c>
      <c r="X7" s="43" t="s">
        <v>297</v>
      </c>
      <c r="Y7" s="43" t="s">
        <v>302</v>
      </c>
      <c r="Z7" s="44"/>
    </row>
    <row r="8" spans="1:35" s="39" customFormat="1" ht="21.75" customHeight="1" x14ac:dyDescent="0.2">
      <c r="A8" s="40"/>
      <c r="B8" s="1327"/>
      <c r="C8" s="41"/>
      <c r="D8" s="41"/>
      <c r="E8" s="1330"/>
      <c r="F8" s="42" t="s">
        <v>297</v>
      </c>
      <c r="G8" s="42"/>
      <c r="H8" s="42"/>
      <c r="I8" s="42"/>
      <c r="J8" s="42"/>
      <c r="K8" s="42"/>
      <c r="L8" s="42" t="s">
        <v>297</v>
      </c>
      <c r="M8" s="42" t="s">
        <v>297</v>
      </c>
      <c r="N8" s="42"/>
      <c r="O8" s="1333"/>
      <c r="P8" s="133">
        <v>2021</v>
      </c>
      <c r="Q8" s="133">
        <v>2022</v>
      </c>
      <c r="R8" s="492" t="s">
        <v>1181</v>
      </c>
      <c r="S8" s="46" t="s">
        <v>136</v>
      </c>
      <c r="T8" s="42"/>
      <c r="U8" s="42"/>
      <c r="V8" s="42" t="s">
        <v>136</v>
      </c>
      <c r="W8" s="42"/>
      <c r="X8" s="43" t="s">
        <v>136</v>
      </c>
      <c r="Y8" s="43" t="s">
        <v>297</v>
      </c>
      <c r="Z8" s="44"/>
    </row>
    <row r="9" spans="1:35" s="39" customFormat="1" ht="15" customHeight="1" x14ac:dyDescent="0.2">
      <c r="A9" s="47"/>
      <c r="B9" s="1328"/>
      <c r="C9" s="48"/>
      <c r="D9" s="48"/>
      <c r="E9" s="1331"/>
      <c r="F9" s="49"/>
      <c r="G9" s="49"/>
      <c r="H9" s="49"/>
      <c r="I9" s="49"/>
      <c r="J9" s="49"/>
      <c r="K9" s="49"/>
      <c r="L9" s="49"/>
      <c r="M9" s="49"/>
      <c r="N9" s="49"/>
      <c r="O9" s="133">
        <v>2013</v>
      </c>
      <c r="P9" s="491">
        <v>0.25</v>
      </c>
      <c r="Q9" s="491">
        <v>0.15</v>
      </c>
      <c r="R9" s="491">
        <v>0.15</v>
      </c>
      <c r="S9" s="49"/>
      <c r="T9" s="49"/>
      <c r="U9" s="49"/>
      <c r="V9" s="49"/>
      <c r="W9" s="49"/>
      <c r="X9" s="50"/>
      <c r="Y9" s="50"/>
      <c r="Z9" s="51"/>
    </row>
    <row r="10" spans="1:35" x14ac:dyDescent="0.2">
      <c r="A10" s="52">
        <v>1</v>
      </c>
      <c r="B10" s="53">
        <v>2</v>
      </c>
      <c r="C10" s="53">
        <v>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53">
        <v>12</v>
      </c>
      <c r="M10" s="53">
        <v>13</v>
      </c>
      <c r="N10" s="53">
        <v>14</v>
      </c>
      <c r="O10" s="53">
        <v>15</v>
      </c>
      <c r="P10" s="53">
        <v>16</v>
      </c>
      <c r="Q10" s="53">
        <v>17</v>
      </c>
      <c r="R10" s="53">
        <v>18</v>
      </c>
      <c r="S10" s="53">
        <v>21</v>
      </c>
      <c r="T10" s="53">
        <v>22</v>
      </c>
      <c r="U10" s="53">
        <v>23</v>
      </c>
      <c r="V10" s="53">
        <v>24</v>
      </c>
      <c r="W10" s="53">
        <v>25</v>
      </c>
      <c r="X10" s="53">
        <v>26</v>
      </c>
      <c r="Y10" s="53">
        <v>27</v>
      </c>
      <c r="Z10" s="55"/>
    </row>
    <row r="11" spans="1:35" s="5" customFormat="1" ht="18" customHeight="1" x14ac:dyDescent="0.25">
      <c r="A11" s="1336" t="s">
        <v>303</v>
      </c>
      <c r="B11" s="1337"/>
      <c r="C11" s="1337"/>
      <c r="D11" s="1337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1337"/>
      <c r="Q11" s="1337"/>
      <c r="R11" s="1337"/>
      <c r="S11" s="1337"/>
      <c r="T11" s="1337"/>
      <c r="U11" s="1337"/>
      <c r="V11" s="1337"/>
      <c r="W11" s="1337"/>
      <c r="X11" s="1337"/>
      <c r="Y11" s="1337"/>
      <c r="Z11" s="1338"/>
    </row>
    <row r="12" spans="1:35" s="5" customFormat="1" ht="18" customHeight="1" x14ac:dyDescent="0.25">
      <c r="A12" s="269"/>
      <c r="B12" s="270"/>
      <c r="C12" s="270"/>
      <c r="D12" s="270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</row>
    <row r="13" spans="1:35" s="5" customFormat="1" ht="18" customHeight="1" x14ac:dyDescent="0.25">
      <c r="A13" s="269"/>
      <c r="B13" s="270"/>
      <c r="C13" s="270"/>
      <c r="D13" s="270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56"/>
    </row>
    <row r="14" spans="1:35" s="5" customFormat="1" ht="18" customHeight="1" x14ac:dyDescent="0.25">
      <c r="A14" s="269"/>
      <c r="B14" s="270"/>
      <c r="C14" s="270"/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56"/>
    </row>
    <row r="15" spans="1:35" s="5" customFormat="1" ht="18" customHeight="1" x14ac:dyDescent="0.25">
      <c r="A15" s="272"/>
      <c r="B15" s="273"/>
      <c r="C15" s="273"/>
      <c r="D15" s="273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57"/>
    </row>
    <row r="16" spans="1:35" s="13" customFormat="1" ht="18" customHeight="1" x14ac:dyDescent="0.25">
      <c r="A16" s="1334" t="s">
        <v>114</v>
      </c>
      <c r="B16" s="1335"/>
      <c r="C16" s="476"/>
      <c r="D16" s="476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</row>
    <row r="17" spans="1:26" s="5" customFormat="1" ht="18" customHeight="1" x14ac:dyDescent="0.25">
      <c r="A17" s="1339" t="s">
        <v>304</v>
      </c>
      <c r="B17" s="1340"/>
      <c r="C17" s="1340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  <c r="P17" s="1340"/>
      <c r="Q17" s="1340"/>
      <c r="R17" s="1340"/>
      <c r="S17" s="1340"/>
      <c r="T17" s="1340"/>
      <c r="U17" s="1340"/>
      <c r="V17" s="1340"/>
      <c r="W17" s="1340"/>
      <c r="X17" s="1340"/>
      <c r="Y17" s="1340"/>
      <c r="Z17" s="1341"/>
    </row>
    <row r="18" spans="1:26" s="5" customFormat="1" ht="18" customHeight="1" x14ac:dyDescent="0.25">
      <c r="A18" s="275"/>
      <c r="B18" s="276"/>
      <c r="C18" s="276"/>
      <c r="D18" s="276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60"/>
    </row>
    <row r="19" spans="1:26" s="5" customFormat="1" ht="18" customHeight="1" x14ac:dyDescent="0.25">
      <c r="A19" s="269"/>
      <c r="B19" s="270"/>
      <c r="C19" s="270"/>
      <c r="D19" s="270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56"/>
    </row>
    <row r="20" spans="1:26" s="5" customFormat="1" ht="18" customHeight="1" x14ac:dyDescent="0.25">
      <c r="A20" s="272"/>
      <c r="B20" s="273"/>
      <c r="C20" s="273"/>
      <c r="D20" s="273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56"/>
    </row>
    <row r="21" spans="1:26" s="13" customFormat="1" ht="30.75" customHeight="1" x14ac:dyDescent="0.25">
      <c r="A21" s="1334" t="s">
        <v>727</v>
      </c>
      <c r="B21" s="1335"/>
      <c r="C21" s="476"/>
      <c r="D21" s="476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9"/>
    </row>
    <row r="22" spans="1:26" s="5" customFormat="1" ht="18" customHeight="1" x14ac:dyDescent="0.25">
      <c r="A22" s="275"/>
      <c r="B22" s="276"/>
      <c r="C22" s="276"/>
      <c r="D22" s="276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56"/>
    </row>
    <row r="23" spans="1:26" s="5" customFormat="1" ht="18" customHeight="1" x14ac:dyDescent="0.25">
      <c r="A23" s="269"/>
      <c r="B23" s="270"/>
      <c r="C23" s="270"/>
      <c r="D23" s="270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56"/>
    </row>
    <row r="24" spans="1:26" s="5" customFormat="1" ht="18" customHeight="1" x14ac:dyDescent="0.25">
      <c r="A24" s="272"/>
      <c r="B24" s="273"/>
      <c r="C24" s="273"/>
      <c r="D24" s="273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56"/>
    </row>
    <row r="25" spans="1:26" s="13" customFormat="1" ht="18" customHeight="1" x14ac:dyDescent="0.25">
      <c r="A25" s="1334" t="s">
        <v>728</v>
      </c>
      <c r="B25" s="1335"/>
      <c r="C25" s="476"/>
      <c r="D25" s="476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</row>
    <row r="26" spans="1:26" s="13" customFormat="1" ht="30.75" customHeight="1" x14ac:dyDescent="0.25">
      <c r="A26" s="1334" t="s">
        <v>305</v>
      </c>
      <c r="B26" s="1335"/>
      <c r="C26" s="476"/>
      <c r="D26" s="476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</row>
    <row r="27" spans="1:26" s="5" customFormat="1" ht="18" customHeight="1" x14ac:dyDescent="0.25">
      <c r="A27" s="1339" t="s">
        <v>306</v>
      </c>
      <c r="B27" s="1340"/>
      <c r="C27" s="1340"/>
      <c r="D27" s="1340"/>
      <c r="E27" s="1340"/>
      <c r="F27" s="1340"/>
      <c r="G27" s="1340"/>
      <c r="H27" s="1340"/>
      <c r="I27" s="1340"/>
      <c r="J27" s="1340"/>
      <c r="K27" s="1340"/>
      <c r="L27" s="1340"/>
      <c r="M27" s="1340"/>
      <c r="N27" s="1340"/>
      <c r="O27" s="1340"/>
      <c r="P27" s="1340"/>
      <c r="Q27" s="1340"/>
      <c r="R27" s="1340"/>
      <c r="S27" s="1340"/>
      <c r="T27" s="1340"/>
      <c r="U27" s="1340"/>
      <c r="V27" s="1340"/>
      <c r="W27" s="1340"/>
      <c r="X27" s="1340"/>
      <c r="Y27" s="1340"/>
      <c r="Z27" s="1341"/>
    </row>
    <row r="28" spans="1:26" s="5" customFormat="1" ht="18" customHeight="1" x14ac:dyDescent="0.25">
      <c r="A28" s="275"/>
      <c r="B28" s="276"/>
      <c r="C28" s="276"/>
      <c r="D28" s="276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60"/>
    </row>
    <row r="29" spans="1:26" s="5" customFormat="1" ht="18" customHeight="1" x14ac:dyDescent="0.25">
      <c r="A29" s="269"/>
      <c r="B29" s="270"/>
      <c r="C29" s="270"/>
      <c r="D29" s="270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56"/>
    </row>
    <row r="30" spans="1:26" s="5" customFormat="1" ht="18" customHeight="1" x14ac:dyDescent="0.25">
      <c r="A30" s="269"/>
      <c r="B30" s="270"/>
      <c r="C30" s="270"/>
      <c r="D30" s="270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56"/>
    </row>
    <row r="31" spans="1:26" s="13" customFormat="1" ht="35.25" customHeight="1" x14ac:dyDescent="0.25">
      <c r="A31" s="1334" t="s">
        <v>727</v>
      </c>
      <c r="B31" s="1335"/>
      <c r="C31" s="476"/>
      <c r="D31" s="476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9"/>
    </row>
    <row r="32" spans="1:26" s="5" customFormat="1" ht="18" customHeight="1" x14ac:dyDescent="0.25">
      <c r="A32" s="269"/>
      <c r="B32" s="270"/>
      <c r="C32" s="270"/>
      <c r="D32" s="270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56"/>
    </row>
    <row r="33" spans="1:26" s="5" customFormat="1" ht="18" customHeight="1" x14ac:dyDescent="0.25">
      <c r="A33" s="269"/>
      <c r="B33" s="270"/>
      <c r="C33" s="270"/>
      <c r="D33" s="270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56"/>
    </row>
    <row r="34" spans="1:26" s="5" customFormat="1" ht="18" customHeight="1" x14ac:dyDescent="0.25">
      <c r="A34" s="269"/>
      <c r="B34" s="270"/>
      <c r="C34" s="270"/>
      <c r="D34" s="270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56"/>
    </row>
    <row r="35" spans="1:26" s="13" customFormat="1" ht="18" customHeight="1" x14ac:dyDescent="0.25">
      <c r="A35" s="1334" t="s">
        <v>728</v>
      </c>
      <c r="B35" s="1335"/>
      <c r="C35" s="476"/>
      <c r="D35" s="476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</row>
    <row r="36" spans="1:26" s="13" customFormat="1" ht="18" customHeight="1" x14ac:dyDescent="0.25">
      <c r="A36" s="1334" t="s">
        <v>305</v>
      </c>
      <c r="B36" s="1335"/>
      <c r="C36" s="476"/>
      <c r="D36" s="476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9"/>
    </row>
    <row r="37" spans="1:26" s="5" customFormat="1" ht="18" customHeight="1" x14ac:dyDescent="0.25">
      <c r="A37" s="1339" t="s">
        <v>307</v>
      </c>
      <c r="B37" s="1340"/>
      <c r="C37" s="1340"/>
      <c r="D37" s="1340"/>
      <c r="E37" s="1340"/>
      <c r="F37" s="1340"/>
      <c r="G37" s="1340"/>
      <c r="H37" s="1340"/>
      <c r="I37" s="1340"/>
      <c r="J37" s="1340"/>
      <c r="K37" s="1340"/>
      <c r="L37" s="1340"/>
      <c r="M37" s="1340"/>
      <c r="N37" s="1340"/>
      <c r="O37" s="1340"/>
      <c r="P37" s="1340"/>
      <c r="Q37" s="1340"/>
      <c r="R37" s="1340"/>
      <c r="S37" s="1340"/>
      <c r="T37" s="1340"/>
      <c r="U37" s="1340"/>
      <c r="V37" s="1340"/>
      <c r="W37" s="1340"/>
      <c r="X37" s="1340"/>
      <c r="Y37" s="1340"/>
      <c r="Z37" s="1341"/>
    </row>
    <row r="38" spans="1:26" s="5" customFormat="1" ht="18" customHeight="1" x14ac:dyDescent="0.25">
      <c r="A38" s="275"/>
      <c r="B38" s="276"/>
      <c r="C38" s="276"/>
      <c r="D38" s="276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60"/>
    </row>
    <row r="39" spans="1:26" s="5" customFormat="1" ht="18" customHeight="1" x14ac:dyDescent="0.25">
      <c r="A39" s="269"/>
      <c r="B39" s="270"/>
      <c r="C39" s="270"/>
      <c r="D39" s="270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56"/>
    </row>
    <row r="40" spans="1:26" s="5" customFormat="1" ht="18" customHeight="1" x14ac:dyDescent="0.25">
      <c r="A40" s="269"/>
      <c r="B40" s="270"/>
      <c r="C40" s="270"/>
      <c r="D40" s="270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56"/>
    </row>
    <row r="41" spans="1:26" s="13" customFormat="1" ht="18" customHeight="1" x14ac:dyDescent="0.25">
      <c r="A41" s="1334" t="s">
        <v>727</v>
      </c>
      <c r="B41" s="1335"/>
      <c r="C41" s="476"/>
      <c r="D41" s="476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</row>
    <row r="42" spans="1:26" s="5" customFormat="1" ht="18" customHeight="1" x14ac:dyDescent="0.25">
      <c r="A42" s="269"/>
      <c r="B42" s="270"/>
      <c r="C42" s="270"/>
      <c r="D42" s="270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56"/>
    </row>
    <row r="43" spans="1:26" s="5" customFormat="1" ht="18" customHeight="1" x14ac:dyDescent="0.25">
      <c r="A43" s="269"/>
      <c r="B43" s="270"/>
      <c r="C43" s="270"/>
      <c r="D43" s="270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56"/>
    </row>
    <row r="44" spans="1:26" s="5" customFormat="1" ht="18" customHeight="1" x14ac:dyDescent="0.25">
      <c r="A44" s="269"/>
      <c r="B44" s="270"/>
      <c r="C44" s="270"/>
      <c r="D44" s="270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56"/>
    </row>
    <row r="45" spans="1:26" s="13" customFormat="1" ht="18" customHeight="1" x14ac:dyDescent="0.25">
      <c r="A45" s="1334" t="s">
        <v>728</v>
      </c>
      <c r="B45" s="1335"/>
      <c r="C45" s="521"/>
      <c r="D45" s="476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</row>
    <row r="46" spans="1:26" s="13" customFormat="1" ht="18" customHeight="1" x14ac:dyDescent="0.25">
      <c r="A46" s="1334" t="s">
        <v>305</v>
      </c>
      <c r="B46" s="1335"/>
      <c r="C46" s="476"/>
      <c r="D46" s="476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9"/>
    </row>
    <row r="47" spans="1:26" s="5" customFormat="1" ht="18" customHeight="1" x14ac:dyDescent="0.25">
      <c r="A47" s="1339" t="s">
        <v>308</v>
      </c>
      <c r="B47" s="1340"/>
      <c r="C47" s="1340"/>
      <c r="D47" s="1340"/>
      <c r="E47" s="1340"/>
      <c r="F47" s="1340"/>
      <c r="G47" s="1340"/>
      <c r="H47" s="1340"/>
      <c r="I47" s="1340"/>
      <c r="J47" s="1340"/>
      <c r="K47" s="1340"/>
      <c r="L47" s="1340"/>
      <c r="M47" s="1340"/>
      <c r="N47" s="1340"/>
      <c r="O47" s="1340"/>
      <c r="P47" s="1340"/>
      <c r="Q47" s="1340"/>
      <c r="R47" s="1340"/>
      <c r="S47" s="1340"/>
      <c r="T47" s="1340"/>
      <c r="U47" s="1340"/>
      <c r="V47" s="1340"/>
      <c r="W47" s="1340"/>
      <c r="X47" s="1340"/>
      <c r="Y47" s="1340"/>
      <c r="Z47" s="1341"/>
    </row>
    <row r="48" spans="1:26" s="5" customFormat="1" ht="18" customHeight="1" x14ac:dyDescent="0.25">
      <c r="A48" s="275"/>
      <c r="B48" s="276"/>
      <c r="C48" s="276"/>
      <c r="D48" s="276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60"/>
    </row>
    <row r="49" spans="1:26" s="5" customFormat="1" ht="18" customHeight="1" x14ac:dyDescent="0.25">
      <c r="A49" s="269"/>
      <c r="B49" s="270"/>
      <c r="C49" s="270"/>
      <c r="D49" s="270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56"/>
    </row>
    <row r="50" spans="1:26" s="5" customFormat="1" ht="18" customHeight="1" x14ac:dyDescent="0.25">
      <c r="A50" s="269"/>
      <c r="B50" s="270"/>
      <c r="C50" s="270"/>
      <c r="D50" s="270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56"/>
    </row>
    <row r="51" spans="1:26" s="13" customFormat="1" ht="18" customHeight="1" x14ac:dyDescent="0.25">
      <c r="A51" s="1334" t="s">
        <v>727</v>
      </c>
      <c r="B51" s="1335"/>
      <c r="C51" s="476"/>
      <c r="D51" s="476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9"/>
    </row>
    <row r="52" spans="1:26" s="5" customFormat="1" ht="18" customHeight="1" x14ac:dyDescent="0.25">
      <c r="A52" s="269"/>
      <c r="B52" s="270"/>
      <c r="C52" s="270"/>
      <c r="D52" s="270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56"/>
    </row>
    <row r="53" spans="1:26" s="5" customFormat="1" ht="18" customHeight="1" x14ac:dyDescent="0.25">
      <c r="A53" s="269"/>
      <c r="B53" s="270"/>
      <c r="C53" s="270"/>
      <c r="D53" s="270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56"/>
    </row>
    <row r="54" spans="1:26" s="5" customFormat="1" ht="18" customHeight="1" x14ac:dyDescent="0.25">
      <c r="A54" s="269"/>
      <c r="B54" s="270"/>
      <c r="C54" s="270"/>
      <c r="D54" s="270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56"/>
    </row>
    <row r="55" spans="1:26" s="13" customFormat="1" ht="18" customHeight="1" x14ac:dyDescent="0.25">
      <c r="A55" s="1334" t="s">
        <v>728</v>
      </c>
      <c r="B55" s="1335"/>
      <c r="C55" s="476"/>
      <c r="D55" s="476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9"/>
    </row>
    <row r="56" spans="1:26" s="13" customFormat="1" ht="18" customHeight="1" x14ac:dyDescent="0.25">
      <c r="A56" s="1334" t="s">
        <v>305</v>
      </c>
      <c r="B56" s="1335"/>
      <c r="C56" s="476"/>
      <c r="D56" s="476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9"/>
    </row>
    <row r="57" spans="1:26" s="5" customFormat="1" ht="18" customHeight="1" x14ac:dyDescent="0.25">
      <c r="A57" s="1339" t="s">
        <v>309</v>
      </c>
      <c r="B57" s="1340"/>
      <c r="C57" s="1340"/>
      <c r="D57" s="1340"/>
      <c r="E57" s="1340"/>
      <c r="F57" s="1340"/>
      <c r="G57" s="1340"/>
      <c r="H57" s="1340"/>
      <c r="I57" s="1340"/>
      <c r="J57" s="1340"/>
      <c r="K57" s="1340"/>
      <c r="L57" s="1340"/>
      <c r="M57" s="1340"/>
      <c r="N57" s="1340"/>
      <c r="O57" s="1340"/>
      <c r="P57" s="1340"/>
      <c r="Q57" s="1340"/>
      <c r="R57" s="1340"/>
      <c r="S57" s="1340"/>
      <c r="T57" s="1340"/>
      <c r="U57" s="1340"/>
      <c r="V57" s="1340"/>
      <c r="W57" s="1340"/>
      <c r="X57" s="1340"/>
      <c r="Y57" s="1340"/>
      <c r="Z57" s="1341"/>
    </row>
    <row r="58" spans="1:26" s="5" customFormat="1" ht="18" customHeight="1" x14ac:dyDescent="0.25">
      <c r="A58" s="275"/>
      <c r="B58" s="276"/>
      <c r="C58" s="276"/>
      <c r="D58" s="276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60"/>
    </row>
    <row r="59" spans="1:26" s="5" customFormat="1" ht="18" customHeight="1" x14ac:dyDescent="0.25">
      <c r="A59" s="269"/>
      <c r="B59" s="270"/>
      <c r="C59" s="270"/>
      <c r="D59" s="270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56"/>
    </row>
    <row r="60" spans="1:26" s="5" customFormat="1" ht="18" customHeight="1" x14ac:dyDescent="0.25">
      <c r="A60" s="269"/>
      <c r="B60" s="270"/>
      <c r="C60" s="270"/>
      <c r="D60" s="270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56"/>
    </row>
    <row r="61" spans="1:26" s="13" customFormat="1" ht="18" customHeight="1" x14ac:dyDescent="0.25">
      <c r="A61" s="1334" t="s">
        <v>727</v>
      </c>
      <c r="B61" s="1335"/>
      <c r="C61" s="476"/>
      <c r="D61" s="476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9"/>
    </row>
    <row r="62" spans="1:26" s="5" customFormat="1" ht="18" customHeight="1" x14ac:dyDescent="0.25">
      <c r="A62" s="269"/>
      <c r="B62" s="270"/>
      <c r="C62" s="270"/>
      <c r="D62" s="270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56"/>
    </row>
    <row r="63" spans="1:26" s="5" customFormat="1" ht="18" customHeight="1" x14ac:dyDescent="0.25">
      <c r="A63" s="269"/>
      <c r="B63" s="270"/>
      <c r="C63" s="270"/>
      <c r="D63" s="270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56"/>
    </row>
    <row r="64" spans="1:26" s="5" customFormat="1" ht="18" customHeight="1" x14ac:dyDescent="0.25">
      <c r="A64" s="269"/>
      <c r="B64" s="270"/>
      <c r="C64" s="270"/>
      <c r="D64" s="270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56"/>
    </row>
    <row r="65" spans="1:26" s="13" customFormat="1" ht="18" customHeight="1" x14ac:dyDescent="0.25">
      <c r="A65" s="1334" t="s">
        <v>728</v>
      </c>
      <c r="B65" s="1335"/>
      <c r="C65" s="476"/>
      <c r="D65" s="476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</row>
    <row r="66" spans="1:26" s="13" customFormat="1" ht="18" customHeight="1" x14ac:dyDescent="0.25">
      <c r="A66" s="1334" t="s">
        <v>305</v>
      </c>
      <c r="B66" s="1335"/>
      <c r="C66" s="476"/>
      <c r="D66" s="476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9"/>
    </row>
    <row r="67" spans="1:26" s="13" customFormat="1" ht="18" customHeight="1" x14ac:dyDescent="0.25">
      <c r="A67" s="1344" t="s">
        <v>310</v>
      </c>
      <c r="B67" s="1345"/>
      <c r="C67" s="477"/>
      <c r="D67" s="477"/>
      <c r="E67" s="61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9"/>
    </row>
    <row r="68" spans="1:26" ht="30" customHeight="1" x14ac:dyDescent="0.2">
      <c r="A68" s="1342" t="s">
        <v>311</v>
      </c>
      <c r="B68" s="1343"/>
      <c r="C68" s="1343"/>
      <c r="D68" s="1343"/>
      <c r="E68" s="1343"/>
      <c r="F68" s="1343"/>
      <c r="G68" s="1343"/>
      <c r="H68" s="1343"/>
      <c r="I68" s="1343"/>
      <c r="J68" s="1343"/>
      <c r="K68" s="1343"/>
      <c r="L68" s="1343"/>
      <c r="M68" s="1343"/>
      <c r="N68" s="1343"/>
      <c r="O68" s="1343"/>
      <c r="P68" s="1343"/>
      <c r="Q68" s="1343"/>
      <c r="R68" s="1343"/>
      <c r="S68" s="1343"/>
      <c r="T68" s="1343"/>
      <c r="U68" s="1343"/>
      <c r="V68" s="1343"/>
      <c r="W68" s="1343"/>
      <c r="X68" s="1343"/>
      <c r="Y68" s="1343"/>
      <c r="Z68" s="1343"/>
    </row>
    <row r="69" spans="1:26" x14ac:dyDescent="0.2">
      <c r="A69" s="28"/>
      <c r="B69" s="28"/>
      <c r="C69" s="28"/>
      <c r="D69" s="2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25"/>
    </row>
    <row r="70" spans="1:26" x14ac:dyDescent="0.2">
      <c r="A70" s="28"/>
      <c r="B70" s="28"/>
      <c r="C70" s="28"/>
      <c r="D70" s="2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25"/>
    </row>
    <row r="71" spans="1:26" x14ac:dyDescent="0.2">
      <c r="A71" s="28"/>
      <c r="B71" s="28"/>
      <c r="C71" s="28"/>
      <c r="D71" s="28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25"/>
    </row>
    <row r="72" spans="1:26" x14ac:dyDescent="0.2">
      <c r="A72" s="28"/>
      <c r="B72" s="28"/>
      <c r="C72" s="28"/>
      <c r="D72" s="28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25"/>
    </row>
    <row r="73" spans="1:26" x14ac:dyDescent="0.2">
      <c r="A73" s="28"/>
      <c r="B73" s="28"/>
      <c r="C73" s="28"/>
      <c r="D73" s="28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25"/>
    </row>
  </sheetData>
  <mergeCells count="31">
    <mergeCell ref="A68:Z68"/>
    <mergeCell ref="A45:B45"/>
    <mergeCell ref="A46:B46"/>
    <mergeCell ref="A47:Z47"/>
    <mergeCell ref="A51:B51"/>
    <mergeCell ref="A55:B55"/>
    <mergeCell ref="A56:B56"/>
    <mergeCell ref="A57:Z57"/>
    <mergeCell ref="A61:B61"/>
    <mergeCell ref="A65:B65"/>
    <mergeCell ref="A66:B66"/>
    <mergeCell ref="A67:B67"/>
    <mergeCell ref="A41:B41"/>
    <mergeCell ref="A11:Z11"/>
    <mergeCell ref="A16:B16"/>
    <mergeCell ref="A17:Z17"/>
    <mergeCell ref="A21:B21"/>
    <mergeCell ref="A25:B25"/>
    <mergeCell ref="A26:B26"/>
    <mergeCell ref="A27:Z27"/>
    <mergeCell ref="A31:B31"/>
    <mergeCell ref="A35:B35"/>
    <mergeCell ref="A36:B36"/>
    <mergeCell ref="A37:Z37"/>
    <mergeCell ref="X1:Z1"/>
    <mergeCell ref="A2:Z2"/>
    <mergeCell ref="A4:Z4"/>
    <mergeCell ref="Y5:Z5"/>
    <mergeCell ref="B6:B9"/>
    <mergeCell ref="E6:E9"/>
    <mergeCell ref="O6:O8"/>
  </mergeCells>
  <printOptions horizontalCentered="1"/>
  <pageMargins left="0.5" right="0.25" top="0.75" bottom="0.25" header="0.5" footer="0.5"/>
  <pageSetup paperSize="9" scale="62" orientation="landscape" r:id="rId1"/>
  <headerFooter alignWithMargins="0"/>
  <rowBreaks count="1" manualBreakCount="1">
    <brk id="36" max="2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K45"/>
  <sheetViews>
    <sheetView view="pageBreakPreview" zoomScale="98" zoomScaleNormal="75" zoomScaleSheetLayoutView="98" workbookViewId="0">
      <selection activeCell="E14" sqref="E14"/>
    </sheetView>
  </sheetViews>
  <sheetFormatPr defaultRowHeight="12.75" x14ac:dyDescent="0.2"/>
  <cols>
    <col min="1" max="1" width="4.7109375" style="62" customWidth="1"/>
    <col min="2" max="4" width="16.28515625" style="62" customWidth="1"/>
    <col min="5" max="5" width="4.5703125" style="62" bestFit="1" customWidth="1"/>
    <col min="6" max="6" width="9.7109375" style="1" customWidth="1"/>
    <col min="7" max="7" width="9.42578125" style="1" customWidth="1"/>
    <col min="8" max="8" width="11.42578125" style="1" customWidth="1"/>
    <col min="9" max="10" width="12.5703125" style="1" customWidth="1"/>
    <col min="11" max="11" width="7.7109375" style="26" customWidth="1"/>
    <col min="12" max="243" width="9.140625" style="1"/>
    <col min="244" max="244" width="4.7109375" style="1" customWidth="1"/>
    <col min="245" max="245" width="16.28515625" style="1" customWidth="1"/>
    <col min="246" max="246" width="9.7109375" style="1" customWidth="1"/>
    <col min="247" max="248" width="5.5703125" style="1" bestFit="1" customWidth="1"/>
    <col min="249" max="249" width="6.5703125" style="1" bestFit="1" customWidth="1"/>
    <col min="250" max="250" width="6.85546875" style="1" bestFit="1" customWidth="1"/>
    <col min="251" max="251" width="7.140625" style="1" bestFit="1" customWidth="1"/>
    <col min="252" max="252" width="7" style="1" bestFit="1" customWidth="1"/>
    <col min="253" max="253" width="9" style="1" bestFit="1" customWidth="1"/>
    <col min="254" max="254" width="8.85546875" style="1" bestFit="1" customWidth="1"/>
    <col min="255" max="255" width="8" style="1" bestFit="1" customWidth="1"/>
    <col min="256" max="257" width="5.85546875" style="1" customWidth="1"/>
    <col min="258" max="259" width="7.5703125" style="1" customWidth="1"/>
    <col min="260" max="260" width="7.42578125" style="1" customWidth="1"/>
    <col min="261" max="261" width="6.28515625" style="1" bestFit="1" customWidth="1"/>
    <col min="262" max="262" width="7.140625" style="1" bestFit="1" customWidth="1"/>
    <col min="263" max="264" width="5.5703125" style="1" bestFit="1" customWidth="1"/>
    <col min="265" max="266" width="6.28515625" style="1" customWidth="1"/>
    <col min="267" max="267" width="7.7109375" style="1" customWidth="1"/>
    <col min="268" max="499" width="9.140625" style="1"/>
    <col min="500" max="500" width="4.7109375" style="1" customWidth="1"/>
    <col min="501" max="501" width="16.28515625" style="1" customWidth="1"/>
    <col min="502" max="502" width="9.7109375" style="1" customWidth="1"/>
    <col min="503" max="504" width="5.5703125" style="1" bestFit="1" customWidth="1"/>
    <col min="505" max="505" width="6.5703125" style="1" bestFit="1" customWidth="1"/>
    <col min="506" max="506" width="6.85546875" style="1" bestFit="1" customWidth="1"/>
    <col min="507" max="507" width="7.140625" style="1" bestFit="1" customWidth="1"/>
    <col min="508" max="508" width="7" style="1" bestFit="1" customWidth="1"/>
    <col min="509" max="509" width="9" style="1" bestFit="1" customWidth="1"/>
    <col min="510" max="510" width="8.85546875" style="1" bestFit="1" customWidth="1"/>
    <col min="511" max="511" width="8" style="1" bestFit="1" customWidth="1"/>
    <col min="512" max="513" width="5.85546875" style="1" customWidth="1"/>
    <col min="514" max="515" width="7.5703125" style="1" customWidth="1"/>
    <col min="516" max="516" width="7.42578125" style="1" customWidth="1"/>
    <col min="517" max="517" width="6.28515625" style="1" bestFit="1" customWidth="1"/>
    <col min="518" max="518" width="7.140625" style="1" bestFit="1" customWidth="1"/>
    <col min="519" max="520" width="5.5703125" style="1" bestFit="1" customWidth="1"/>
    <col min="521" max="522" width="6.28515625" style="1" customWidth="1"/>
    <col min="523" max="523" width="7.7109375" style="1" customWidth="1"/>
    <col min="524" max="755" width="9.140625" style="1"/>
    <col min="756" max="756" width="4.7109375" style="1" customWidth="1"/>
    <col min="757" max="757" width="16.28515625" style="1" customWidth="1"/>
    <col min="758" max="758" width="9.7109375" style="1" customWidth="1"/>
    <col min="759" max="760" width="5.5703125" style="1" bestFit="1" customWidth="1"/>
    <col min="761" max="761" width="6.5703125" style="1" bestFit="1" customWidth="1"/>
    <col min="762" max="762" width="6.85546875" style="1" bestFit="1" customWidth="1"/>
    <col min="763" max="763" width="7.140625" style="1" bestFit="1" customWidth="1"/>
    <col min="764" max="764" width="7" style="1" bestFit="1" customWidth="1"/>
    <col min="765" max="765" width="9" style="1" bestFit="1" customWidth="1"/>
    <col min="766" max="766" width="8.85546875" style="1" bestFit="1" customWidth="1"/>
    <col min="767" max="767" width="8" style="1" bestFit="1" customWidth="1"/>
    <col min="768" max="769" width="5.85546875" style="1" customWidth="1"/>
    <col min="770" max="771" width="7.5703125" style="1" customWidth="1"/>
    <col min="772" max="772" width="7.42578125" style="1" customWidth="1"/>
    <col min="773" max="773" width="6.28515625" style="1" bestFit="1" customWidth="1"/>
    <col min="774" max="774" width="7.140625" style="1" bestFit="1" customWidth="1"/>
    <col min="775" max="776" width="5.5703125" style="1" bestFit="1" customWidth="1"/>
    <col min="777" max="778" width="6.28515625" style="1" customWidth="1"/>
    <col min="779" max="779" width="7.7109375" style="1" customWidth="1"/>
    <col min="780" max="1011" width="9.140625" style="1"/>
    <col min="1012" max="1012" width="4.7109375" style="1" customWidth="1"/>
    <col min="1013" max="1013" width="16.28515625" style="1" customWidth="1"/>
    <col min="1014" max="1014" width="9.7109375" style="1" customWidth="1"/>
    <col min="1015" max="1016" width="5.5703125" style="1" bestFit="1" customWidth="1"/>
    <col min="1017" max="1017" width="6.5703125" style="1" bestFit="1" customWidth="1"/>
    <col min="1018" max="1018" width="6.85546875" style="1" bestFit="1" customWidth="1"/>
    <col min="1019" max="1019" width="7.140625" style="1" bestFit="1" customWidth="1"/>
    <col min="1020" max="1020" width="7" style="1" bestFit="1" customWidth="1"/>
    <col min="1021" max="1021" width="9" style="1" bestFit="1" customWidth="1"/>
    <col min="1022" max="1022" width="8.85546875" style="1" bestFit="1" customWidth="1"/>
    <col min="1023" max="1023" width="8" style="1" bestFit="1" customWidth="1"/>
    <col min="1024" max="1025" width="5.85546875" style="1" customWidth="1"/>
    <col min="1026" max="1027" width="7.5703125" style="1" customWidth="1"/>
    <col min="1028" max="1028" width="7.42578125" style="1" customWidth="1"/>
    <col min="1029" max="1029" width="6.28515625" style="1" bestFit="1" customWidth="1"/>
    <col min="1030" max="1030" width="7.140625" style="1" bestFit="1" customWidth="1"/>
    <col min="1031" max="1032" width="5.5703125" style="1" bestFit="1" customWidth="1"/>
    <col min="1033" max="1034" width="6.28515625" style="1" customWidth="1"/>
    <col min="1035" max="1035" width="7.7109375" style="1" customWidth="1"/>
    <col min="1036" max="1267" width="9.140625" style="1"/>
    <col min="1268" max="1268" width="4.7109375" style="1" customWidth="1"/>
    <col min="1269" max="1269" width="16.28515625" style="1" customWidth="1"/>
    <col min="1270" max="1270" width="9.7109375" style="1" customWidth="1"/>
    <col min="1271" max="1272" width="5.5703125" style="1" bestFit="1" customWidth="1"/>
    <col min="1273" max="1273" width="6.5703125" style="1" bestFit="1" customWidth="1"/>
    <col min="1274" max="1274" width="6.85546875" style="1" bestFit="1" customWidth="1"/>
    <col min="1275" max="1275" width="7.140625" style="1" bestFit="1" customWidth="1"/>
    <col min="1276" max="1276" width="7" style="1" bestFit="1" customWidth="1"/>
    <col min="1277" max="1277" width="9" style="1" bestFit="1" customWidth="1"/>
    <col min="1278" max="1278" width="8.85546875" style="1" bestFit="1" customWidth="1"/>
    <col min="1279" max="1279" width="8" style="1" bestFit="1" customWidth="1"/>
    <col min="1280" max="1281" width="5.85546875" style="1" customWidth="1"/>
    <col min="1282" max="1283" width="7.5703125" style="1" customWidth="1"/>
    <col min="1284" max="1284" width="7.42578125" style="1" customWidth="1"/>
    <col min="1285" max="1285" width="6.28515625" style="1" bestFit="1" customWidth="1"/>
    <col min="1286" max="1286" width="7.140625" style="1" bestFit="1" customWidth="1"/>
    <col min="1287" max="1288" width="5.5703125" style="1" bestFit="1" customWidth="1"/>
    <col min="1289" max="1290" width="6.28515625" style="1" customWidth="1"/>
    <col min="1291" max="1291" width="7.7109375" style="1" customWidth="1"/>
    <col min="1292" max="1523" width="9.140625" style="1"/>
    <col min="1524" max="1524" width="4.7109375" style="1" customWidth="1"/>
    <col min="1525" max="1525" width="16.28515625" style="1" customWidth="1"/>
    <col min="1526" max="1526" width="9.7109375" style="1" customWidth="1"/>
    <col min="1527" max="1528" width="5.5703125" style="1" bestFit="1" customWidth="1"/>
    <col min="1529" max="1529" width="6.5703125" style="1" bestFit="1" customWidth="1"/>
    <col min="1530" max="1530" width="6.85546875" style="1" bestFit="1" customWidth="1"/>
    <col min="1531" max="1531" width="7.140625" style="1" bestFit="1" customWidth="1"/>
    <col min="1532" max="1532" width="7" style="1" bestFit="1" customWidth="1"/>
    <col min="1533" max="1533" width="9" style="1" bestFit="1" customWidth="1"/>
    <col min="1534" max="1534" width="8.85546875" style="1" bestFit="1" customWidth="1"/>
    <col min="1535" max="1535" width="8" style="1" bestFit="1" customWidth="1"/>
    <col min="1536" max="1537" width="5.85546875" style="1" customWidth="1"/>
    <col min="1538" max="1539" width="7.5703125" style="1" customWidth="1"/>
    <col min="1540" max="1540" width="7.42578125" style="1" customWidth="1"/>
    <col min="1541" max="1541" width="6.28515625" style="1" bestFit="1" customWidth="1"/>
    <col min="1542" max="1542" width="7.140625" style="1" bestFit="1" customWidth="1"/>
    <col min="1543" max="1544" width="5.5703125" style="1" bestFit="1" customWidth="1"/>
    <col min="1545" max="1546" width="6.28515625" style="1" customWidth="1"/>
    <col min="1547" max="1547" width="7.7109375" style="1" customWidth="1"/>
    <col min="1548" max="1779" width="9.140625" style="1"/>
    <col min="1780" max="1780" width="4.7109375" style="1" customWidth="1"/>
    <col min="1781" max="1781" width="16.28515625" style="1" customWidth="1"/>
    <col min="1782" max="1782" width="9.7109375" style="1" customWidth="1"/>
    <col min="1783" max="1784" width="5.5703125" style="1" bestFit="1" customWidth="1"/>
    <col min="1785" max="1785" width="6.5703125" style="1" bestFit="1" customWidth="1"/>
    <col min="1786" max="1786" width="6.85546875" style="1" bestFit="1" customWidth="1"/>
    <col min="1787" max="1787" width="7.140625" style="1" bestFit="1" customWidth="1"/>
    <col min="1788" max="1788" width="7" style="1" bestFit="1" customWidth="1"/>
    <col min="1789" max="1789" width="9" style="1" bestFit="1" customWidth="1"/>
    <col min="1790" max="1790" width="8.85546875" style="1" bestFit="1" customWidth="1"/>
    <col min="1791" max="1791" width="8" style="1" bestFit="1" customWidth="1"/>
    <col min="1792" max="1793" width="5.85546875" style="1" customWidth="1"/>
    <col min="1794" max="1795" width="7.5703125" style="1" customWidth="1"/>
    <col min="1796" max="1796" width="7.42578125" style="1" customWidth="1"/>
    <col min="1797" max="1797" width="6.28515625" style="1" bestFit="1" customWidth="1"/>
    <col min="1798" max="1798" width="7.140625" style="1" bestFit="1" customWidth="1"/>
    <col min="1799" max="1800" width="5.5703125" style="1" bestFit="1" customWidth="1"/>
    <col min="1801" max="1802" width="6.28515625" style="1" customWidth="1"/>
    <col min="1803" max="1803" width="7.7109375" style="1" customWidth="1"/>
    <col min="1804" max="2035" width="9.140625" style="1"/>
    <col min="2036" max="2036" width="4.7109375" style="1" customWidth="1"/>
    <col min="2037" max="2037" width="16.28515625" style="1" customWidth="1"/>
    <col min="2038" max="2038" width="9.7109375" style="1" customWidth="1"/>
    <col min="2039" max="2040" width="5.5703125" style="1" bestFit="1" customWidth="1"/>
    <col min="2041" max="2041" width="6.5703125" style="1" bestFit="1" customWidth="1"/>
    <col min="2042" max="2042" width="6.85546875" style="1" bestFit="1" customWidth="1"/>
    <col min="2043" max="2043" width="7.140625" style="1" bestFit="1" customWidth="1"/>
    <col min="2044" max="2044" width="7" style="1" bestFit="1" customWidth="1"/>
    <col min="2045" max="2045" width="9" style="1" bestFit="1" customWidth="1"/>
    <col min="2046" max="2046" width="8.85546875" style="1" bestFit="1" customWidth="1"/>
    <col min="2047" max="2047" width="8" style="1" bestFit="1" customWidth="1"/>
    <col min="2048" max="2049" width="5.85546875" style="1" customWidth="1"/>
    <col min="2050" max="2051" width="7.5703125" style="1" customWidth="1"/>
    <col min="2052" max="2052" width="7.42578125" style="1" customWidth="1"/>
    <col min="2053" max="2053" width="6.28515625" style="1" bestFit="1" customWidth="1"/>
    <col min="2054" max="2054" width="7.140625" style="1" bestFit="1" customWidth="1"/>
    <col min="2055" max="2056" width="5.5703125" style="1" bestFit="1" customWidth="1"/>
    <col min="2057" max="2058" width="6.28515625" style="1" customWidth="1"/>
    <col min="2059" max="2059" width="7.7109375" style="1" customWidth="1"/>
    <col min="2060" max="2291" width="9.140625" style="1"/>
    <col min="2292" max="2292" width="4.7109375" style="1" customWidth="1"/>
    <col min="2293" max="2293" width="16.28515625" style="1" customWidth="1"/>
    <col min="2294" max="2294" width="9.7109375" style="1" customWidth="1"/>
    <col min="2295" max="2296" width="5.5703125" style="1" bestFit="1" customWidth="1"/>
    <col min="2297" max="2297" width="6.5703125" style="1" bestFit="1" customWidth="1"/>
    <col min="2298" max="2298" width="6.85546875" style="1" bestFit="1" customWidth="1"/>
    <col min="2299" max="2299" width="7.140625" style="1" bestFit="1" customWidth="1"/>
    <col min="2300" max="2300" width="7" style="1" bestFit="1" customWidth="1"/>
    <col min="2301" max="2301" width="9" style="1" bestFit="1" customWidth="1"/>
    <col min="2302" max="2302" width="8.85546875" style="1" bestFit="1" customWidth="1"/>
    <col min="2303" max="2303" width="8" style="1" bestFit="1" customWidth="1"/>
    <col min="2304" max="2305" width="5.85546875" style="1" customWidth="1"/>
    <col min="2306" max="2307" width="7.5703125" style="1" customWidth="1"/>
    <col min="2308" max="2308" width="7.42578125" style="1" customWidth="1"/>
    <col min="2309" max="2309" width="6.28515625" style="1" bestFit="1" customWidth="1"/>
    <col min="2310" max="2310" width="7.140625" style="1" bestFit="1" customWidth="1"/>
    <col min="2311" max="2312" width="5.5703125" style="1" bestFit="1" customWidth="1"/>
    <col min="2313" max="2314" width="6.28515625" style="1" customWidth="1"/>
    <col min="2315" max="2315" width="7.7109375" style="1" customWidth="1"/>
    <col min="2316" max="2547" width="9.140625" style="1"/>
    <col min="2548" max="2548" width="4.7109375" style="1" customWidth="1"/>
    <col min="2549" max="2549" width="16.28515625" style="1" customWidth="1"/>
    <col min="2550" max="2550" width="9.7109375" style="1" customWidth="1"/>
    <col min="2551" max="2552" width="5.5703125" style="1" bestFit="1" customWidth="1"/>
    <col min="2553" max="2553" width="6.5703125" style="1" bestFit="1" customWidth="1"/>
    <col min="2554" max="2554" width="6.85546875" style="1" bestFit="1" customWidth="1"/>
    <col min="2555" max="2555" width="7.140625" style="1" bestFit="1" customWidth="1"/>
    <col min="2556" max="2556" width="7" style="1" bestFit="1" customWidth="1"/>
    <col min="2557" max="2557" width="9" style="1" bestFit="1" customWidth="1"/>
    <col min="2558" max="2558" width="8.85546875" style="1" bestFit="1" customWidth="1"/>
    <col min="2559" max="2559" width="8" style="1" bestFit="1" customWidth="1"/>
    <col min="2560" max="2561" width="5.85546875" style="1" customWidth="1"/>
    <col min="2562" max="2563" width="7.5703125" style="1" customWidth="1"/>
    <col min="2564" max="2564" width="7.42578125" style="1" customWidth="1"/>
    <col min="2565" max="2565" width="6.28515625" style="1" bestFit="1" customWidth="1"/>
    <col min="2566" max="2566" width="7.140625" style="1" bestFit="1" customWidth="1"/>
    <col min="2567" max="2568" width="5.5703125" style="1" bestFit="1" customWidth="1"/>
    <col min="2569" max="2570" width="6.28515625" style="1" customWidth="1"/>
    <col min="2571" max="2571" width="7.7109375" style="1" customWidth="1"/>
    <col min="2572" max="2803" width="9.140625" style="1"/>
    <col min="2804" max="2804" width="4.7109375" style="1" customWidth="1"/>
    <col min="2805" max="2805" width="16.28515625" style="1" customWidth="1"/>
    <col min="2806" max="2806" width="9.7109375" style="1" customWidth="1"/>
    <col min="2807" max="2808" width="5.5703125" style="1" bestFit="1" customWidth="1"/>
    <col min="2809" max="2809" width="6.5703125" style="1" bestFit="1" customWidth="1"/>
    <col min="2810" max="2810" width="6.85546875" style="1" bestFit="1" customWidth="1"/>
    <col min="2811" max="2811" width="7.140625" style="1" bestFit="1" customWidth="1"/>
    <col min="2812" max="2812" width="7" style="1" bestFit="1" customWidth="1"/>
    <col min="2813" max="2813" width="9" style="1" bestFit="1" customWidth="1"/>
    <col min="2814" max="2814" width="8.85546875" style="1" bestFit="1" customWidth="1"/>
    <col min="2815" max="2815" width="8" style="1" bestFit="1" customWidth="1"/>
    <col min="2816" max="2817" width="5.85546875" style="1" customWidth="1"/>
    <col min="2818" max="2819" width="7.5703125" style="1" customWidth="1"/>
    <col min="2820" max="2820" width="7.42578125" style="1" customWidth="1"/>
    <col min="2821" max="2821" width="6.28515625" style="1" bestFit="1" customWidth="1"/>
    <col min="2822" max="2822" width="7.140625" style="1" bestFit="1" customWidth="1"/>
    <col min="2823" max="2824" width="5.5703125" style="1" bestFit="1" customWidth="1"/>
    <col min="2825" max="2826" width="6.28515625" style="1" customWidth="1"/>
    <col min="2827" max="2827" width="7.7109375" style="1" customWidth="1"/>
    <col min="2828" max="3059" width="9.140625" style="1"/>
    <col min="3060" max="3060" width="4.7109375" style="1" customWidth="1"/>
    <col min="3061" max="3061" width="16.28515625" style="1" customWidth="1"/>
    <col min="3062" max="3062" width="9.7109375" style="1" customWidth="1"/>
    <col min="3063" max="3064" width="5.5703125" style="1" bestFit="1" customWidth="1"/>
    <col min="3065" max="3065" width="6.5703125" style="1" bestFit="1" customWidth="1"/>
    <col min="3066" max="3066" width="6.85546875" style="1" bestFit="1" customWidth="1"/>
    <col min="3067" max="3067" width="7.140625" style="1" bestFit="1" customWidth="1"/>
    <col min="3068" max="3068" width="7" style="1" bestFit="1" customWidth="1"/>
    <col min="3069" max="3069" width="9" style="1" bestFit="1" customWidth="1"/>
    <col min="3070" max="3070" width="8.85546875" style="1" bestFit="1" customWidth="1"/>
    <col min="3071" max="3071" width="8" style="1" bestFit="1" customWidth="1"/>
    <col min="3072" max="3073" width="5.85546875" style="1" customWidth="1"/>
    <col min="3074" max="3075" width="7.5703125" style="1" customWidth="1"/>
    <col min="3076" max="3076" width="7.42578125" style="1" customWidth="1"/>
    <col min="3077" max="3077" width="6.28515625" style="1" bestFit="1" customWidth="1"/>
    <col min="3078" max="3078" width="7.140625" style="1" bestFit="1" customWidth="1"/>
    <col min="3079" max="3080" width="5.5703125" style="1" bestFit="1" customWidth="1"/>
    <col min="3081" max="3082" width="6.28515625" style="1" customWidth="1"/>
    <col min="3083" max="3083" width="7.7109375" style="1" customWidth="1"/>
    <col min="3084" max="3315" width="9.140625" style="1"/>
    <col min="3316" max="3316" width="4.7109375" style="1" customWidth="1"/>
    <col min="3317" max="3317" width="16.28515625" style="1" customWidth="1"/>
    <col min="3318" max="3318" width="9.7109375" style="1" customWidth="1"/>
    <col min="3319" max="3320" width="5.5703125" style="1" bestFit="1" customWidth="1"/>
    <col min="3321" max="3321" width="6.5703125" style="1" bestFit="1" customWidth="1"/>
    <col min="3322" max="3322" width="6.85546875" style="1" bestFit="1" customWidth="1"/>
    <col min="3323" max="3323" width="7.140625" style="1" bestFit="1" customWidth="1"/>
    <col min="3324" max="3324" width="7" style="1" bestFit="1" customWidth="1"/>
    <col min="3325" max="3325" width="9" style="1" bestFit="1" customWidth="1"/>
    <col min="3326" max="3326" width="8.85546875" style="1" bestFit="1" customWidth="1"/>
    <col min="3327" max="3327" width="8" style="1" bestFit="1" customWidth="1"/>
    <col min="3328" max="3329" width="5.85546875" style="1" customWidth="1"/>
    <col min="3330" max="3331" width="7.5703125" style="1" customWidth="1"/>
    <col min="3332" max="3332" width="7.42578125" style="1" customWidth="1"/>
    <col min="3333" max="3333" width="6.28515625" style="1" bestFit="1" customWidth="1"/>
    <col min="3334" max="3334" width="7.140625" style="1" bestFit="1" customWidth="1"/>
    <col min="3335" max="3336" width="5.5703125" style="1" bestFit="1" customWidth="1"/>
    <col min="3337" max="3338" width="6.28515625" style="1" customWidth="1"/>
    <col min="3339" max="3339" width="7.7109375" style="1" customWidth="1"/>
    <col min="3340" max="3571" width="9.140625" style="1"/>
    <col min="3572" max="3572" width="4.7109375" style="1" customWidth="1"/>
    <col min="3573" max="3573" width="16.28515625" style="1" customWidth="1"/>
    <col min="3574" max="3574" width="9.7109375" style="1" customWidth="1"/>
    <col min="3575" max="3576" width="5.5703125" style="1" bestFit="1" customWidth="1"/>
    <col min="3577" max="3577" width="6.5703125" style="1" bestFit="1" customWidth="1"/>
    <col min="3578" max="3578" width="6.85546875" style="1" bestFit="1" customWidth="1"/>
    <col min="3579" max="3579" width="7.140625" style="1" bestFit="1" customWidth="1"/>
    <col min="3580" max="3580" width="7" style="1" bestFit="1" customWidth="1"/>
    <col min="3581" max="3581" width="9" style="1" bestFit="1" customWidth="1"/>
    <col min="3582" max="3582" width="8.85546875" style="1" bestFit="1" customWidth="1"/>
    <col min="3583" max="3583" width="8" style="1" bestFit="1" customWidth="1"/>
    <col min="3584" max="3585" width="5.85546875" style="1" customWidth="1"/>
    <col min="3586" max="3587" width="7.5703125" style="1" customWidth="1"/>
    <col min="3588" max="3588" width="7.42578125" style="1" customWidth="1"/>
    <col min="3589" max="3589" width="6.28515625" style="1" bestFit="1" customWidth="1"/>
    <col min="3590" max="3590" width="7.140625" style="1" bestFit="1" customWidth="1"/>
    <col min="3591" max="3592" width="5.5703125" style="1" bestFit="1" customWidth="1"/>
    <col min="3593" max="3594" width="6.28515625" style="1" customWidth="1"/>
    <col min="3595" max="3595" width="7.7109375" style="1" customWidth="1"/>
    <col min="3596" max="3827" width="9.140625" style="1"/>
    <col min="3828" max="3828" width="4.7109375" style="1" customWidth="1"/>
    <col min="3829" max="3829" width="16.28515625" style="1" customWidth="1"/>
    <col min="3830" max="3830" width="9.7109375" style="1" customWidth="1"/>
    <col min="3831" max="3832" width="5.5703125" style="1" bestFit="1" customWidth="1"/>
    <col min="3833" max="3833" width="6.5703125" style="1" bestFit="1" customWidth="1"/>
    <col min="3834" max="3834" width="6.85546875" style="1" bestFit="1" customWidth="1"/>
    <col min="3835" max="3835" width="7.140625" style="1" bestFit="1" customWidth="1"/>
    <col min="3836" max="3836" width="7" style="1" bestFit="1" customWidth="1"/>
    <col min="3837" max="3837" width="9" style="1" bestFit="1" customWidth="1"/>
    <col min="3838" max="3838" width="8.85546875" style="1" bestFit="1" customWidth="1"/>
    <col min="3839" max="3839" width="8" style="1" bestFit="1" customWidth="1"/>
    <col min="3840" max="3841" width="5.85546875" style="1" customWidth="1"/>
    <col min="3842" max="3843" width="7.5703125" style="1" customWidth="1"/>
    <col min="3844" max="3844" width="7.42578125" style="1" customWidth="1"/>
    <col min="3845" max="3845" width="6.28515625" style="1" bestFit="1" customWidth="1"/>
    <col min="3846" max="3846" width="7.140625" style="1" bestFit="1" customWidth="1"/>
    <col min="3847" max="3848" width="5.5703125" style="1" bestFit="1" customWidth="1"/>
    <col min="3849" max="3850" width="6.28515625" style="1" customWidth="1"/>
    <col min="3851" max="3851" width="7.7109375" style="1" customWidth="1"/>
    <col min="3852" max="4083" width="9.140625" style="1"/>
    <col min="4084" max="4084" width="4.7109375" style="1" customWidth="1"/>
    <col min="4085" max="4085" width="16.28515625" style="1" customWidth="1"/>
    <col min="4086" max="4086" width="9.7109375" style="1" customWidth="1"/>
    <col min="4087" max="4088" width="5.5703125" style="1" bestFit="1" customWidth="1"/>
    <col min="4089" max="4089" width="6.5703125" style="1" bestFit="1" customWidth="1"/>
    <col min="4090" max="4090" width="6.85546875" style="1" bestFit="1" customWidth="1"/>
    <col min="4091" max="4091" width="7.140625" style="1" bestFit="1" customWidth="1"/>
    <col min="4092" max="4092" width="7" style="1" bestFit="1" customWidth="1"/>
    <col min="4093" max="4093" width="9" style="1" bestFit="1" customWidth="1"/>
    <col min="4094" max="4094" width="8.85546875" style="1" bestFit="1" customWidth="1"/>
    <col min="4095" max="4095" width="8" style="1" bestFit="1" customWidth="1"/>
    <col min="4096" max="4097" width="5.85546875" style="1" customWidth="1"/>
    <col min="4098" max="4099" width="7.5703125" style="1" customWidth="1"/>
    <col min="4100" max="4100" width="7.42578125" style="1" customWidth="1"/>
    <col min="4101" max="4101" width="6.28515625" style="1" bestFit="1" customWidth="1"/>
    <col min="4102" max="4102" width="7.140625" style="1" bestFit="1" customWidth="1"/>
    <col min="4103" max="4104" width="5.5703125" style="1" bestFit="1" customWidth="1"/>
    <col min="4105" max="4106" width="6.28515625" style="1" customWidth="1"/>
    <col min="4107" max="4107" width="7.7109375" style="1" customWidth="1"/>
    <col min="4108" max="4339" width="9.140625" style="1"/>
    <col min="4340" max="4340" width="4.7109375" style="1" customWidth="1"/>
    <col min="4341" max="4341" width="16.28515625" style="1" customWidth="1"/>
    <col min="4342" max="4342" width="9.7109375" style="1" customWidth="1"/>
    <col min="4343" max="4344" width="5.5703125" style="1" bestFit="1" customWidth="1"/>
    <col min="4345" max="4345" width="6.5703125" style="1" bestFit="1" customWidth="1"/>
    <col min="4346" max="4346" width="6.85546875" style="1" bestFit="1" customWidth="1"/>
    <col min="4347" max="4347" width="7.140625" style="1" bestFit="1" customWidth="1"/>
    <col min="4348" max="4348" width="7" style="1" bestFit="1" customWidth="1"/>
    <col min="4349" max="4349" width="9" style="1" bestFit="1" customWidth="1"/>
    <col min="4350" max="4350" width="8.85546875" style="1" bestFit="1" customWidth="1"/>
    <col min="4351" max="4351" width="8" style="1" bestFit="1" customWidth="1"/>
    <col min="4352" max="4353" width="5.85546875" style="1" customWidth="1"/>
    <col min="4354" max="4355" width="7.5703125" style="1" customWidth="1"/>
    <col min="4356" max="4356" width="7.42578125" style="1" customWidth="1"/>
    <col min="4357" max="4357" width="6.28515625" style="1" bestFit="1" customWidth="1"/>
    <col min="4358" max="4358" width="7.140625" style="1" bestFit="1" customWidth="1"/>
    <col min="4359" max="4360" width="5.5703125" style="1" bestFit="1" customWidth="1"/>
    <col min="4361" max="4362" width="6.28515625" style="1" customWidth="1"/>
    <col min="4363" max="4363" width="7.7109375" style="1" customWidth="1"/>
    <col min="4364" max="4595" width="9.140625" style="1"/>
    <col min="4596" max="4596" width="4.7109375" style="1" customWidth="1"/>
    <col min="4597" max="4597" width="16.28515625" style="1" customWidth="1"/>
    <col min="4598" max="4598" width="9.7109375" style="1" customWidth="1"/>
    <col min="4599" max="4600" width="5.5703125" style="1" bestFit="1" customWidth="1"/>
    <col min="4601" max="4601" width="6.5703125" style="1" bestFit="1" customWidth="1"/>
    <col min="4602" max="4602" width="6.85546875" style="1" bestFit="1" customWidth="1"/>
    <col min="4603" max="4603" width="7.140625" style="1" bestFit="1" customWidth="1"/>
    <col min="4604" max="4604" width="7" style="1" bestFit="1" customWidth="1"/>
    <col min="4605" max="4605" width="9" style="1" bestFit="1" customWidth="1"/>
    <col min="4606" max="4606" width="8.85546875" style="1" bestFit="1" customWidth="1"/>
    <col min="4607" max="4607" width="8" style="1" bestFit="1" customWidth="1"/>
    <col min="4608" max="4609" width="5.85546875" style="1" customWidth="1"/>
    <col min="4610" max="4611" width="7.5703125" style="1" customWidth="1"/>
    <col min="4612" max="4612" width="7.42578125" style="1" customWidth="1"/>
    <col min="4613" max="4613" width="6.28515625" style="1" bestFit="1" customWidth="1"/>
    <col min="4614" max="4614" width="7.140625" style="1" bestFit="1" customWidth="1"/>
    <col min="4615" max="4616" width="5.5703125" style="1" bestFit="1" customWidth="1"/>
    <col min="4617" max="4618" width="6.28515625" style="1" customWidth="1"/>
    <col min="4619" max="4619" width="7.7109375" style="1" customWidth="1"/>
    <col min="4620" max="4851" width="9.140625" style="1"/>
    <col min="4852" max="4852" width="4.7109375" style="1" customWidth="1"/>
    <col min="4853" max="4853" width="16.28515625" style="1" customWidth="1"/>
    <col min="4854" max="4854" width="9.7109375" style="1" customWidth="1"/>
    <col min="4855" max="4856" width="5.5703125" style="1" bestFit="1" customWidth="1"/>
    <col min="4857" max="4857" width="6.5703125" style="1" bestFit="1" customWidth="1"/>
    <col min="4858" max="4858" width="6.85546875" style="1" bestFit="1" customWidth="1"/>
    <col min="4859" max="4859" width="7.140625" style="1" bestFit="1" customWidth="1"/>
    <col min="4860" max="4860" width="7" style="1" bestFit="1" customWidth="1"/>
    <col min="4861" max="4861" width="9" style="1" bestFit="1" customWidth="1"/>
    <col min="4862" max="4862" width="8.85546875" style="1" bestFit="1" customWidth="1"/>
    <col min="4863" max="4863" width="8" style="1" bestFit="1" customWidth="1"/>
    <col min="4864" max="4865" width="5.85546875" style="1" customWidth="1"/>
    <col min="4866" max="4867" width="7.5703125" style="1" customWidth="1"/>
    <col min="4868" max="4868" width="7.42578125" style="1" customWidth="1"/>
    <col min="4869" max="4869" width="6.28515625" style="1" bestFit="1" customWidth="1"/>
    <col min="4870" max="4870" width="7.140625" style="1" bestFit="1" customWidth="1"/>
    <col min="4871" max="4872" width="5.5703125" style="1" bestFit="1" customWidth="1"/>
    <col min="4873" max="4874" width="6.28515625" style="1" customWidth="1"/>
    <col min="4875" max="4875" width="7.7109375" style="1" customWidth="1"/>
    <col min="4876" max="5107" width="9.140625" style="1"/>
    <col min="5108" max="5108" width="4.7109375" style="1" customWidth="1"/>
    <col min="5109" max="5109" width="16.28515625" style="1" customWidth="1"/>
    <col min="5110" max="5110" width="9.7109375" style="1" customWidth="1"/>
    <col min="5111" max="5112" width="5.5703125" style="1" bestFit="1" customWidth="1"/>
    <col min="5113" max="5113" width="6.5703125" style="1" bestFit="1" customWidth="1"/>
    <col min="5114" max="5114" width="6.85546875" style="1" bestFit="1" customWidth="1"/>
    <col min="5115" max="5115" width="7.140625" style="1" bestFit="1" customWidth="1"/>
    <col min="5116" max="5116" width="7" style="1" bestFit="1" customWidth="1"/>
    <col min="5117" max="5117" width="9" style="1" bestFit="1" customWidth="1"/>
    <col min="5118" max="5118" width="8.85546875" style="1" bestFit="1" customWidth="1"/>
    <col min="5119" max="5119" width="8" style="1" bestFit="1" customWidth="1"/>
    <col min="5120" max="5121" width="5.85546875" style="1" customWidth="1"/>
    <col min="5122" max="5123" width="7.5703125" style="1" customWidth="1"/>
    <col min="5124" max="5124" width="7.42578125" style="1" customWidth="1"/>
    <col min="5125" max="5125" width="6.28515625" style="1" bestFit="1" customWidth="1"/>
    <col min="5126" max="5126" width="7.140625" style="1" bestFit="1" customWidth="1"/>
    <col min="5127" max="5128" width="5.5703125" style="1" bestFit="1" customWidth="1"/>
    <col min="5129" max="5130" width="6.28515625" style="1" customWidth="1"/>
    <col min="5131" max="5131" width="7.7109375" style="1" customWidth="1"/>
    <col min="5132" max="5363" width="9.140625" style="1"/>
    <col min="5364" max="5364" width="4.7109375" style="1" customWidth="1"/>
    <col min="5365" max="5365" width="16.28515625" style="1" customWidth="1"/>
    <col min="5366" max="5366" width="9.7109375" style="1" customWidth="1"/>
    <col min="5367" max="5368" width="5.5703125" style="1" bestFit="1" customWidth="1"/>
    <col min="5369" max="5369" width="6.5703125" style="1" bestFit="1" customWidth="1"/>
    <col min="5370" max="5370" width="6.85546875" style="1" bestFit="1" customWidth="1"/>
    <col min="5371" max="5371" width="7.140625" style="1" bestFit="1" customWidth="1"/>
    <col min="5372" max="5372" width="7" style="1" bestFit="1" customWidth="1"/>
    <col min="5373" max="5373" width="9" style="1" bestFit="1" customWidth="1"/>
    <col min="5374" max="5374" width="8.85546875" style="1" bestFit="1" customWidth="1"/>
    <col min="5375" max="5375" width="8" style="1" bestFit="1" customWidth="1"/>
    <col min="5376" max="5377" width="5.85546875" style="1" customWidth="1"/>
    <col min="5378" max="5379" width="7.5703125" style="1" customWidth="1"/>
    <col min="5380" max="5380" width="7.42578125" style="1" customWidth="1"/>
    <col min="5381" max="5381" width="6.28515625" style="1" bestFit="1" customWidth="1"/>
    <col min="5382" max="5382" width="7.140625" style="1" bestFit="1" customWidth="1"/>
    <col min="5383" max="5384" width="5.5703125" style="1" bestFit="1" customWidth="1"/>
    <col min="5385" max="5386" width="6.28515625" style="1" customWidth="1"/>
    <col min="5387" max="5387" width="7.7109375" style="1" customWidth="1"/>
    <col min="5388" max="5619" width="9.140625" style="1"/>
    <col min="5620" max="5620" width="4.7109375" style="1" customWidth="1"/>
    <col min="5621" max="5621" width="16.28515625" style="1" customWidth="1"/>
    <col min="5622" max="5622" width="9.7109375" style="1" customWidth="1"/>
    <col min="5623" max="5624" width="5.5703125" style="1" bestFit="1" customWidth="1"/>
    <col min="5625" max="5625" width="6.5703125" style="1" bestFit="1" customWidth="1"/>
    <col min="5626" max="5626" width="6.85546875" style="1" bestFit="1" customWidth="1"/>
    <col min="5627" max="5627" width="7.140625" style="1" bestFit="1" customWidth="1"/>
    <col min="5628" max="5628" width="7" style="1" bestFit="1" customWidth="1"/>
    <col min="5629" max="5629" width="9" style="1" bestFit="1" customWidth="1"/>
    <col min="5630" max="5630" width="8.85546875" style="1" bestFit="1" customWidth="1"/>
    <col min="5631" max="5631" width="8" style="1" bestFit="1" customWidth="1"/>
    <col min="5632" max="5633" width="5.85546875" style="1" customWidth="1"/>
    <col min="5634" max="5635" width="7.5703125" style="1" customWidth="1"/>
    <col min="5636" max="5636" width="7.42578125" style="1" customWidth="1"/>
    <col min="5637" max="5637" width="6.28515625" style="1" bestFit="1" customWidth="1"/>
    <col min="5638" max="5638" width="7.140625" style="1" bestFit="1" customWidth="1"/>
    <col min="5639" max="5640" width="5.5703125" style="1" bestFit="1" customWidth="1"/>
    <col min="5641" max="5642" width="6.28515625" style="1" customWidth="1"/>
    <col min="5643" max="5643" width="7.7109375" style="1" customWidth="1"/>
    <col min="5644" max="5875" width="9.140625" style="1"/>
    <col min="5876" max="5876" width="4.7109375" style="1" customWidth="1"/>
    <col min="5877" max="5877" width="16.28515625" style="1" customWidth="1"/>
    <col min="5878" max="5878" width="9.7109375" style="1" customWidth="1"/>
    <col min="5879" max="5880" width="5.5703125" style="1" bestFit="1" customWidth="1"/>
    <col min="5881" max="5881" width="6.5703125" style="1" bestFit="1" customWidth="1"/>
    <col min="5882" max="5882" width="6.85546875" style="1" bestFit="1" customWidth="1"/>
    <col min="5883" max="5883" width="7.140625" style="1" bestFit="1" customWidth="1"/>
    <col min="5884" max="5884" width="7" style="1" bestFit="1" customWidth="1"/>
    <col min="5885" max="5885" width="9" style="1" bestFit="1" customWidth="1"/>
    <col min="5886" max="5886" width="8.85546875" style="1" bestFit="1" customWidth="1"/>
    <col min="5887" max="5887" width="8" style="1" bestFit="1" customWidth="1"/>
    <col min="5888" max="5889" width="5.85546875" style="1" customWidth="1"/>
    <col min="5890" max="5891" width="7.5703125" style="1" customWidth="1"/>
    <col min="5892" max="5892" width="7.42578125" style="1" customWidth="1"/>
    <col min="5893" max="5893" width="6.28515625" style="1" bestFit="1" customWidth="1"/>
    <col min="5894" max="5894" width="7.140625" style="1" bestFit="1" customWidth="1"/>
    <col min="5895" max="5896" width="5.5703125" style="1" bestFit="1" customWidth="1"/>
    <col min="5897" max="5898" width="6.28515625" style="1" customWidth="1"/>
    <col min="5899" max="5899" width="7.7109375" style="1" customWidth="1"/>
    <col min="5900" max="6131" width="9.140625" style="1"/>
    <col min="6132" max="6132" width="4.7109375" style="1" customWidth="1"/>
    <col min="6133" max="6133" width="16.28515625" style="1" customWidth="1"/>
    <col min="6134" max="6134" width="9.7109375" style="1" customWidth="1"/>
    <col min="6135" max="6136" width="5.5703125" style="1" bestFit="1" customWidth="1"/>
    <col min="6137" max="6137" width="6.5703125" style="1" bestFit="1" customWidth="1"/>
    <col min="6138" max="6138" width="6.85546875" style="1" bestFit="1" customWidth="1"/>
    <col min="6139" max="6139" width="7.140625" style="1" bestFit="1" customWidth="1"/>
    <col min="6140" max="6140" width="7" style="1" bestFit="1" customWidth="1"/>
    <col min="6141" max="6141" width="9" style="1" bestFit="1" customWidth="1"/>
    <col min="6142" max="6142" width="8.85546875" style="1" bestFit="1" customWidth="1"/>
    <col min="6143" max="6143" width="8" style="1" bestFit="1" customWidth="1"/>
    <col min="6144" max="6145" width="5.85546875" style="1" customWidth="1"/>
    <col min="6146" max="6147" width="7.5703125" style="1" customWidth="1"/>
    <col min="6148" max="6148" width="7.42578125" style="1" customWidth="1"/>
    <col min="6149" max="6149" width="6.28515625" style="1" bestFit="1" customWidth="1"/>
    <col min="6150" max="6150" width="7.140625" style="1" bestFit="1" customWidth="1"/>
    <col min="6151" max="6152" width="5.5703125" style="1" bestFit="1" customWidth="1"/>
    <col min="6153" max="6154" width="6.28515625" style="1" customWidth="1"/>
    <col min="6155" max="6155" width="7.7109375" style="1" customWidth="1"/>
    <col min="6156" max="6387" width="9.140625" style="1"/>
    <col min="6388" max="6388" width="4.7109375" style="1" customWidth="1"/>
    <col min="6389" max="6389" width="16.28515625" style="1" customWidth="1"/>
    <col min="6390" max="6390" width="9.7109375" style="1" customWidth="1"/>
    <col min="6391" max="6392" width="5.5703125" style="1" bestFit="1" customWidth="1"/>
    <col min="6393" max="6393" width="6.5703125" style="1" bestFit="1" customWidth="1"/>
    <col min="6394" max="6394" width="6.85546875" style="1" bestFit="1" customWidth="1"/>
    <col min="6395" max="6395" width="7.140625" style="1" bestFit="1" customWidth="1"/>
    <col min="6396" max="6396" width="7" style="1" bestFit="1" customWidth="1"/>
    <col min="6397" max="6397" width="9" style="1" bestFit="1" customWidth="1"/>
    <col min="6398" max="6398" width="8.85546875" style="1" bestFit="1" customWidth="1"/>
    <col min="6399" max="6399" width="8" style="1" bestFit="1" customWidth="1"/>
    <col min="6400" max="6401" width="5.85546875" style="1" customWidth="1"/>
    <col min="6402" max="6403" width="7.5703125" style="1" customWidth="1"/>
    <col min="6404" max="6404" width="7.42578125" style="1" customWidth="1"/>
    <col min="6405" max="6405" width="6.28515625" style="1" bestFit="1" customWidth="1"/>
    <col min="6406" max="6406" width="7.140625" style="1" bestFit="1" customWidth="1"/>
    <col min="6407" max="6408" width="5.5703125" style="1" bestFit="1" customWidth="1"/>
    <col min="6409" max="6410" width="6.28515625" style="1" customWidth="1"/>
    <col min="6411" max="6411" width="7.7109375" style="1" customWidth="1"/>
    <col min="6412" max="6643" width="9.140625" style="1"/>
    <col min="6644" max="6644" width="4.7109375" style="1" customWidth="1"/>
    <col min="6645" max="6645" width="16.28515625" style="1" customWidth="1"/>
    <col min="6646" max="6646" width="9.7109375" style="1" customWidth="1"/>
    <col min="6647" max="6648" width="5.5703125" style="1" bestFit="1" customWidth="1"/>
    <col min="6649" max="6649" width="6.5703125" style="1" bestFit="1" customWidth="1"/>
    <col min="6650" max="6650" width="6.85546875" style="1" bestFit="1" customWidth="1"/>
    <col min="6651" max="6651" width="7.140625" style="1" bestFit="1" customWidth="1"/>
    <col min="6652" max="6652" width="7" style="1" bestFit="1" customWidth="1"/>
    <col min="6653" max="6653" width="9" style="1" bestFit="1" customWidth="1"/>
    <col min="6654" max="6654" width="8.85546875" style="1" bestFit="1" customWidth="1"/>
    <col min="6655" max="6655" width="8" style="1" bestFit="1" customWidth="1"/>
    <col min="6656" max="6657" width="5.85546875" style="1" customWidth="1"/>
    <col min="6658" max="6659" width="7.5703125" style="1" customWidth="1"/>
    <col min="6660" max="6660" width="7.42578125" style="1" customWidth="1"/>
    <col min="6661" max="6661" width="6.28515625" style="1" bestFit="1" customWidth="1"/>
    <col min="6662" max="6662" width="7.140625" style="1" bestFit="1" customWidth="1"/>
    <col min="6663" max="6664" width="5.5703125" style="1" bestFit="1" customWidth="1"/>
    <col min="6665" max="6666" width="6.28515625" style="1" customWidth="1"/>
    <col min="6667" max="6667" width="7.7109375" style="1" customWidth="1"/>
    <col min="6668" max="6899" width="9.140625" style="1"/>
    <col min="6900" max="6900" width="4.7109375" style="1" customWidth="1"/>
    <col min="6901" max="6901" width="16.28515625" style="1" customWidth="1"/>
    <col min="6902" max="6902" width="9.7109375" style="1" customWidth="1"/>
    <col min="6903" max="6904" width="5.5703125" style="1" bestFit="1" customWidth="1"/>
    <col min="6905" max="6905" width="6.5703125" style="1" bestFit="1" customWidth="1"/>
    <col min="6906" max="6906" width="6.85546875" style="1" bestFit="1" customWidth="1"/>
    <col min="6907" max="6907" width="7.140625" style="1" bestFit="1" customWidth="1"/>
    <col min="6908" max="6908" width="7" style="1" bestFit="1" customWidth="1"/>
    <col min="6909" max="6909" width="9" style="1" bestFit="1" customWidth="1"/>
    <col min="6910" max="6910" width="8.85546875" style="1" bestFit="1" customWidth="1"/>
    <col min="6911" max="6911" width="8" style="1" bestFit="1" customWidth="1"/>
    <col min="6912" max="6913" width="5.85546875" style="1" customWidth="1"/>
    <col min="6914" max="6915" width="7.5703125" style="1" customWidth="1"/>
    <col min="6916" max="6916" width="7.42578125" style="1" customWidth="1"/>
    <col min="6917" max="6917" width="6.28515625" style="1" bestFit="1" customWidth="1"/>
    <col min="6918" max="6918" width="7.140625" style="1" bestFit="1" customWidth="1"/>
    <col min="6919" max="6920" width="5.5703125" style="1" bestFit="1" customWidth="1"/>
    <col min="6921" max="6922" width="6.28515625" style="1" customWidth="1"/>
    <col min="6923" max="6923" width="7.7109375" style="1" customWidth="1"/>
    <col min="6924" max="7155" width="9.140625" style="1"/>
    <col min="7156" max="7156" width="4.7109375" style="1" customWidth="1"/>
    <col min="7157" max="7157" width="16.28515625" style="1" customWidth="1"/>
    <col min="7158" max="7158" width="9.7109375" style="1" customWidth="1"/>
    <col min="7159" max="7160" width="5.5703125" style="1" bestFit="1" customWidth="1"/>
    <col min="7161" max="7161" width="6.5703125" style="1" bestFit="1" customWidth="1"/>
    <col min="7162" max="7162" width="6.85546875" style="1" bestFit="1" customWidth="1"/>
    <col min="7163" max="7163" width="7.140625" style="1" bestFit="1" customWidth="1"/>
    <col min="7164" max="7164" width="7" style="1" bestFit="1" customWidth="1"/>
    <col min="7165" max="7165" width="9" style="1" bestFit="1" customWidth="1"/>
    <col min="7166" max="7166" width="8.85546875" style="1" bestFit="1" customWidth="1"/>
    <col min="7167" max="7167" width="8" style="1" bestFit="1" customWidth="1"/>
    <col min="7168" max="7169" width="5.85546875" style="1" customWidth="1"/>
    <col min="7170" max="7171" width="7.5703125" style="1" customWidth="1"/>
    <col min="7172" max="7172" width="7.42578125" style="1" customWidth="1"/>
    <col min="7173" max="7173" width="6.28515625" style="1" bestFit="1" customWidth="1"/>
    <col min="7174" max="7174" width="7.140625" style="1" bestFit="1" customWidth="1"/>
    <col min="7175" max="7176" width="5.5703125" style="1" bestFit="1" customWidth="1"/>
    <col min="7177" max="7178" width="6.28515625" style="1" customWidth="1"/>
    <col min="7179" max="7179" width="7.7109375" style="1" customWidth="1"/>
    <col min="7180" max="7411" width="9.140625" style="1"/>
    <col min="7412" max="7412" width="4.7109375" style="1" customWidth="1"/>
    <col min="7413" max="7413" width="16.28515625" style="1" customWidth="1"/>
    <col min="7414" max="7414" width="9.7109375" style="1" customWidth="1"/>
    <col min="7415" max="7416" width="5.5703125" style="1" bestFit="1" customWidth="1"/>
    <col min="7417" max="7417" width="6.5703125" style="1" bestFit="1" customWidth="1"/>
    <col min="7418" max="7418" width="6.85546875" style="1" bestFit="1" customWidth="1"/>
    <col min="7419" max="7419" width="7.140625" style="1" bestFit="1" customWidth="1"/>
    <col min="7420" max="7420" width="7" style="1" bestFit="1" customWidth="1"/>
    <col min="7421" max="7421" width="9" style="1" bestFit="1" customWidth="1"/>
    <col min="7422" max="7422" width="8.85546875" style="1" bestFit="1" customWidth="1"/>
    <col min="7423" max="7423" width="8" style="1" bestFit="1" customWidth="1"/>
    <col min="7424" max="7425" width="5.85546875" style="1" customWidth="1"/>
    <col min="7426" max="7427" width="7.5703125" style="1" customWidth="1"/>
    <col min="7428" max="7428" width="7.42578125" style="1" customWidth="1"/>
    <col min="7429" max="7429" width="6.28515625" style="1" bestFit="1" customWidth="1"/>
    <col min="7430" max="7430" width="7.140625" style="1" bestFit="1" customWidth="1"/>
    <col min="7431" max="7432" width="5.5703125" style="1" bestFit="1" customWidth="1"/>
    <col min="7433" max="7434" width="6.28515625" style="1" customWidth="1"/>
    <col min="7435" max="7435" width="7.7109375" style="1" customWidth="1"/>
    <col min="7436" max="7667" width="9.140625" style="1"/>
    <col min="7668" max="7668" width="4.7109375" style="1" customWidth="1"/>
    <col min="7669" max="7669" width="16.28515625" style="1" customWidth="1"/>
    <col min="7670" max="7670" width="9.7109375" style="1" customWidth="1"/>
    <col min="7671" max="7672" width="5.5703125" style="1" bestFit="1" customWidth="1"/>
    <col min="7673" max="7673" width="6.5703125" style="1" bestFit="1" customWidth="1"/>
    <col min="7674" max="7674" width="6.85546875" style="1" bestFit="1" customWidth="1"/>
    <col min="7675" max="7675" width="7.140625" style="1" bestFit="1" customWidth="1"/>
    <col min="7676" max="7676" width="7" style="1" bestFit="1" customWidth="1"/>
    <col min="7677" max="7677" width="9" style="1" bestFit="1" customWidth="1"/>
    <col min="7678" max="7678" width="8.85546875" style="1" bestFit="1" customWidth="1"/>
    <col min="7679" max="7679" width="8" style="1" bestFit="1" customWidth="1"/>
    <col min="7680" max="7681" width="5.85546875" style="1" customWidth="1"/>
    <col min="7682" max="7683" width="7.5703125" style="1" customWidth="1"/>
    <col min="7684" max="7684" width="7.42578125" style="1" customWidth="1"/>
    <col min="7685" max="7685" width="6.28515625" style="1" bestFit="1" customWidth="1"/>
    <col min="7686" max="7686" width="7.140625" style="1" bestFit="1" customWidth="1"/>
    <col min="7687" max="7688" width="5.5703125" style="1" bestFit="1" customWidth="1"/>
    <col min="7689" max="7690" width="6.28515625" style="1" customWidth="1"/>
    <col min="7691" max="7691" width="7.7109375" style="1" customWidth="1"/>
    <col min="7692" max="7923" width="9.140625" style="1"/>
    <col min="7924" max="7924" width="4.7109375" style="1" customWidth="1"/>
    <col min="7925" max="7925" width="16.28515625" style="1" customWidth="1"/>
    <col min="7926" max="7926" width="9.7109375" style="1" customWidth="1"/>
    <col min="7927" max="7928" width="5.5703125" style="1" bestFit="1" customWidth="1"/>
    <col min="7929" max="7929" width="6.5703125" style="1" bestFit="1" customWidth="1"/>
    <col min="7930" max="7930" width="6.85546875" style="1" bestFit="1" customWidth="1"/>
    <col min="7931" max="7931" width="7.140625" style="1" bestFit="1" customWidth="1"/>
    <col min="7932" max="7932" width="7" style="1" bestFit="1" customWidth="1"/>
    <col min="7933" max="7933" width="9" style="1" bestFit="1" customWidth="1"/>
    <col min="7934" max="7934" width="8.85546875" style="1" bestFit="1" customWidth="1"/>
    <col min="7935" max="7935" width="8" style="1" bestFit="1" customWidth="1"/>
    <col min="7936" max="7937" width="5.85546875" style="1" customWidth="1"/>
    <col min="7938" max="7939" width="7.5703125" style="1" customWidth="1"/>
    <col min="7940" max="7940" width="7.42578125" style="1" customWidth="1"/>
    <col min="7941" max="7941" width="6.28515625" style="1" bestFit="1" customWidth="1"/>
    <col min="7942" max="7942" width="7.140625" style="1" bestFit="1" customWidth="1"/>
    <col min="7943" max="7944" width="5.5703125" style="1" bestFit="1" customWidth="1"/>
    <col min="7945" max="7946" width="6.28515625" style="1" customWidth="1"/>
    <col min="7947" max="7947" width="7.7109375" style="1" customWidth="1"/>
    <col min="7948" max="8179" width="9.140625" style="1"/>
    <col min="8180" max="8180" width="4.7109375" style="1" customWidth="1"/>
    <col min="8181" max="8181" width="16.28515625" style="1" customWidth="1"/>
    <col min="8182" max="8182" width="9.7109375" style="1" customWidth="1"/>
    <col min="8183" max="8184" width="5.5703125" style="1" bestFit="1" customWidth="1"/>
    <col min="8185" max="8185" width="6.5703125" style="1" bestFit="1" customWidth="1"/>
    <col min="8186" max="8186" width="6.85546875" style="1" bestFit="1" customWidth="1"/>
    <col min="8187" max="8187" width="7.140625" style="1" bestFit="1" customWidth="1"/>
    <col min="8188" max="8188" width="7" style="1" bestFit="1" customWidth="1"/>
    <col min="8189" max="8189" width="9" style="1" bestFit="1" customWidth="1"/>
    <col min="8190" max="8190" width="8.85546875" style="1" bestFit="1" customWidth="1"/>
    <col min="8191" max="8191" width="8" style="1" bestFit="1" customWidth="1"/>
    <col min="8192" max="8193" width="5.85546875" style="1" customWidth="1"/>
    <col min="8194" max="8195" width="7.5703125" style="1" customWidth="1"/>
    <col min="8196" max="8196" width="7.42578125" style="1" customWidth="1"/>
    <col min="8197" max="8197" width="6.28515625" style="1" bestFit="1" customWidth="1"/>
    <col min="8198" max="8198" width="7.140625" style="1" bestFit="1" customWidth="1"/>
    <col min="8199" max="8200" width="5.5703125" style="1" bestFit="1" customWidth="1"/>
    <col min="8201" max="8202" width="6.28515625" style="1" customWidth="1"/>
    <col min="8203" max="8203" width="7.7109375" style="1" customWidth="1"/>
    <col min="8204" max="8435" width="9.140625" style="1"/>
    <col min="8436" max="8436" width="4.7109375" style="1" customWidth="1"/>
    <col min="8437" max="8437" width="16.28515625" style="1" customWidth="1"/>
    <col min="8438" max="8438" width="9.7109375" style="1" customWidth="1"/>
    <col min="8439" max="8440" width="5.5703125" style="1" bestFit="1" customWidth="1"/>
    <col min="8441" max="8441" width="6.5703125" style="1" bestFit="1" customWidth="1"/>
    <col min="8442" max="8442" width="6.85546875" style="1" bestFit="1" customWidth="1"/>
    <col min="8443" max="8443" width="7.140625" style="1" bestFit="1" customWidth="1"/>
    <col min="8444" max="8444" width="7" style="1" bestFit="1" customWidth="1"/>
    <col min="8445" max="8445" width="9" style="1" bestFit="1" customWidth="1"/>
    <col min="8446" max="8446" width="8.85546875" style="1" bestFit="1" customWidth="1"/>
    <col min="8447" max="8447" width="8" style="1" bestFit="1" customWidth="1"/>
    <col min="8448" max="8449" width="5.85546875" style="1" customWidth="1"/>
    <col min="8450" max="8451" width="7.5703125" style="1" customWidth="1"/>
    <col min="8452" max="8452" width="7.42578125" style="1" customWidth="1"/>
    <col min="8453" max="8453" width="6.28515625" style="1" bestFit="1" customWidth="1"/>
    <col min="8454" max="8454" width="7.140625" style="1" bestFit="1" customWidth="1"/>
    <col min="8455" max="8456" width="5.5703125" style="1" bestFit="1" customWidth="1"/>
    <col min="8457" max="8458" width="6.28515625" style="1" customWidth="1"/>
    <col min="8459" max="8459" width="7.7109375" style="1" customWidth="1"/>
    <col min="8460" max="8691" width="9.140625" style="1"/>
    <col min="8692" max="8692" width="4.7109375" style="1" customWidth="1"/>
    <col min="8693" max="8693" width="16.28515625" style="1" customWidth="1"/>
    <col min="8694" max="8694" width="9.7109375" style="1" customWidth="1"/>
    <col min="8695" max="8696" width="5.5703125" style="1" bestFit="1" customWidth="1"/>
    <col min="8697" max="8697" width="6.5703125" style="1" bestFit="1" customWidth="1"/>
    <col min="8698" max="8698" width="6.85546875" style="1" bestFit="1" customWidth="1"/>
    <col min="8699" max="8699" width="7.140625" style="1" bestFit="1" customWidth="1"/>
    <col min="8700" max="8700" width="7" style="1" bestFit="1" customWidth="1"/>
    <col min="8701" max="8701" width="9" style="1" bestFit="1" customWidth="1"/>
    <col min="8702" max="8702" width="8.85546875" style="1" bestFit="1" customWidth="1"/>
    <col min="8703" max="8703" width="8" style="1" bestFit="1" customWidth="1"/>
    <col min="8704" max="8705" width="5.85546875" style="1" customWidth="1"/>
    <col min="8706" max="8707" width="7.5703125" style="1" customWidth="1"/>
    <col min="8708" max="8708" width="7.42578125" style="1" customWidth="1"/>
    <col min="8709" max="8709" width="6.28515625" style="1" bestFit="1" customWidth="1"/>
    <col min="8710" max="8710" width="7.140625" style="1" bestFit="1" customWidth="1"/>
    <col min="8711" max="8712" width="5.5703125" style="1" bestFit="1" customWidth="1"/>
    <col min="8713" max="8714" width="6.28515625" style="1" customWidth="1"/>
    <col min="8715" max="8715" width="7.7109375" style="1" customWidth="1"/>
    <col min="8716" max="8947" width="9.140625" style="1"/>
    <col min="8948" max="8948" width="4.7109375" style="1" customWidth="1"/>
    <col min="8949" max="8949" width="16.28515625" style="1" customWidth="1"/>
    <col min="8950" max="8950" width="9.7109375" style="1" customWidth="1"/>
    <col min="8951" max="8952" width="5.5703125" style="1" bestFit="1" customWidth="1"/>
    <col min="8953" max="8953" width="6.5703125" style="1" bestFit="1" customWidth="1"/>
    <col min="8954" max="8954" width="6.85546875" style="1" bestFit="1" customWidth="1"/>
    <col min="8955" max="8955" width="7.140625" style="1" bestFit="1" customWidth="1"/>
    <col min="8956" max="8956" width="7" style="1" bestFit="1" customWidth="1"/>
    <col min="8957" max="8957" width="9" style="1" bestFit="1" customWidth="1"/>
    <col min="8958" max="8958" width="8.85546875" style="1" bestFit="1" customWidth="1"/>
    <col min="8959" max="8959" width="8" style="1" bestFit="1" customWidth="1"/>
    <col min="8960" max="8961" width="5.85546875" style="1" customWidth="1"/>
    <col min="8962" max="8963" width="7.5703125" style="1" customWidth="1"/>
    <col min="8964" max="8964" width="7.42578125" style="1" customWidth="1"/>
    <col min="8965" max="8965" width="6.28515625" style="1" bestFit="1" customWidth="1"/>
    <col min="8966" max="8966" width="7.140625" style="1" bestFit="1" customWidth="1"/>
    <col min="8967" max="8968" width="5.5703125" style="1" bestFit="1" customWidth="1"/>
    <col min="8969" max="8970" width="6.28515625" style="1" customWidth="1"/>
    <col min="8971" max="8971" width="7.7109375" style="1" customWidth="1"/>
    <col min="8972" max="9203" width="9.140625" style="1"/>
    <col min="9204" max="9204" width="4.7109375" style="1" customWidth="1"/>
    <col min="9205" max="9205" width="16.28515625" style="1" customWidth="1"/>
    <col min="9206" max="9206" width="9.7109375" style="1" customWidth="1"/>
    <col min="9207" max="9208" width="5.5703125" style="1" bestFit="1" customWidth="1"/>
    <col min="9209" max="9209" width="6.5703125" style="1" bestFit="1" customWidth="1"/>
    <col min="9210" max="9210" width="6.85546875" style="1" bestFit="1" customWidth="1"/>
    <col min="9211" max="9211" width="7.140625" style="1" bestFit="1" customWidth="1"/>
    <col min="9212" max="9212" width="7" style="1" bestFit="1" customWidth="1"/>
    <col min="9213" max="9213" width="9" style="1" bestFit="1" customWidth="1"/>
    <col min="9214" max="9214" width="8.85546875" style="1" bestFit="1" customWidth="1"/>
    <col min="9215" max="9215" width="8" style="1" bestFit="1" customWidth="1"/>
    <col min="9216" max="9217" width="5.85546875" style="1" customWidth="1"/>
    <col min="9218" max="9219" width="7.5703125" style="1" customWidth="1"/>
    <col min="9220" max="9220" width="7.42578125" style="1" customWidth="1"/>
    <col min="9221" max="9221" width="6.28515625" style="1" bestFit="1" customWidth="1"/>
    <col min="9222" max="9222" width="7.140625" style="1" bestFit="1" customWidth="1"/>
    <col min="9223" max="9224" width="5.5703125" style="1" bestFit="1" customWidth="1"/>
    <col min="9225" max="9226" width="6.28515625" style="1" customWidth="1"/>
    <col min="9227" max="9227" width="7.7109375" style="1" customWidth="1"/>
    <col min="9228" max="9459" width="9.140625" style="1"/>
    <col min="9460" max="9460" width="4.7109375" style="1" customWidth="1"/>
    <col min="9461" max="9461" width="16.28515625" style="1" customWidth="1"/>
    <col min="9462" max="9462" width="9.7109375" style="1" customWidth="1"/>
    <col min="9463" max="9464" width="5.5703125" style="1" bestFit="1" customWidth="1"/>
    <col min="9465" max="9465" width="6.5703125" style="1" bestFit="1" customWidth="1"/>
    <col min="9466" max="9466" width="6.85546875" style="1" bestFit="1" customWidth="1"/>
    <col min="9467" max="9467" width="7.140625" style="1" bestFit="1" customWidth="1"/>
    <col min="9468" max="9468" width="7" style="1" bestFit="1" customWidth="1"/>
    <col min="9469" max="9469" width="9" style="1" bestFit="1" customWidth="1"/>
    <col min="9470" max="9470" width="8.85546875" style="1" bestFit="1" customWidth="1"/>
    <col min="9471" max="9471" width="8" style="1" bestFit="1" customWidth="1"/>
    <col min="9472" max="9473" width="5.85546875" style="1" customWidth="1"/>
    <col min="9474" max="9475" width="7.5703125" style="1" customWidth="1"/>
    <col min="9476" max="9476" width="7.42578125" style="1" customWidth="1"/>
    <col min="9477" max="9477" width="6.28515625" style="1" bestFit="1" customWidth="1"/>
    <col min="9478" max="9478" width="7.140625" style="1" bestFit="1" customWidth="1"/>
    <col min="9479" max="9480" width="5.5703125" style="1" bestFit="1" customWidth="1"/>
    <col min="9481" max="9482" width="6.28515625" style="1" customWidth="1"/>
    <col min="9483" max="9483" width="7.7109375" style="1" customWidth="1"/>
    <col min="9484" max="9715" width="9.140625" style="1"/>
    <col min="9716" max="9716" width="4.7109375" style="1" customWidth="1"/>
    <col min="9717" max="9717" width="16.28515625" style="1" customWidth="1"/>
    <col min="9718" max="9718" width="9.7109375" style="1" customWidth="1"/>
    <col min="9719" max="9720" width="5.5703125" style="1" bestFit="1" customWidth="1"/>
    <col min="9721" max="9721" width="6.5703125" style="1" bestFit="1" customWidth="1"/>
    <col min="9722" max="9722" width="6.85546875" style="1" bestFit="1" customWidth="1"/>
    <col min="9723" max="9723" width="7.140625" style="1" bestFit="1" customWidth="1"/>
    <col min="9724" max="9724" width="7" style="1" bestFit="1" customWidth="1"/>
    <col min="9725" max="9725" width="9" style="1" bestFit="1" customWidth="1"/>
    <col min="9726" max="9726" width="8.85546875" style="1" bestFit="1" customWidth="1"/>
    <col min="9727" max="9727" width="8" style="1" bestFit="1" customWidth="1"/>
    <col min="9728" max="9729" width="5.85546875" style="1" customWidth="1"/>
    <col min="9730" max="9731" width="7.5703125" style="1" customWidth="1"/>
    <col min="9732" max="9732" width="7.42578125" style="1" customWidth="1"/>
    <col min="9733" max="9733" width="6.28515625" style="1" bestFit="1" customWidth="1"/>
    <col min="9734" max="9734" width="7.140625" style="1" bestFit="1" customWidth="1"/>
    <col min="9735" max="9736" width="5.5703125" style="1" bestFit="1" customWidth="1"/>
    <col min="9737" max="9738" width="6.28515625" style="1" customWidth="1"/>
    <col min="9739" max="9739" width="7.7109375" style="1" customWidth="1"/>
    <col min="9740" max="9971" width="9.140625" style="1"/>
    <col min="9972" max="9972" width="4.7109375" style="1" customWidth="1"/>
    <col min="9973" max="9973" width="16.28515625" style="1" customWidth="1"/>
    <col min="9974" max="9974" width="9.7109375" style="1" customWidth="1"/>
    <col min="9975" max="9976" width="5.5703125" style="1" bestFit="1" customWidth="1"/>
    <col min="9977" max="9977" width="6.5703125" style="1" bestFit="1" customWidth="1"/>
    <col min="9978" max="9978" width="6.85546875" style="1" bestFit="1" customWidth="1"/>
    <col min="9979" max="9979" width="7.140625" style="1" bestFit="1" customWidth="1"/>
    <col min="9980" max="9980" width="7" style="1" bestFit="1" customWidth="1"/>
    <col min="9981" max="9981" width="9" style="1" bestFit="1" customWidth="1"/>
    <col min="9982" max="9982" width="8.85546875" style="1" bestFit="1" customWidth="1"/>
    <col min="9983" max="9983" width="8" style="1" bestFit="1" customWidth="1"/>
    <col min="9984" max="9985" width="5.85546875" style="1" customWidth="1"/>
    <col min="9986" max="9987" width="7.5703125" style="1" customWidth="1"/>
    <col min="9988" max="9988" width="7.42578125" style="1" customWidth="1"/>
    <col min="9989" max="9989" width="6.28515625" style="1" bestFit="1" customWidth="1"/>
    <col min="9990" max="9990" width="7.140625" style="1" bestFit="1" customWidth="1"/>
    <col min="9991" max="9992" width="5.5703125" style="1" bestFit="1" customWidth="1"/>
    <col min="9993" max="9994" width="6.28515625" style="1" customWidth="1"/>
    <col min="9995" max="9995" width="7.7109375" style="1" customWidth="1"/>
    <col min="9996" max="10227" width="9.140625" style="1"/>
    <col min="10228" max="10228" width="4.7109375" style="1" customWidth="1"/>
    <col min="10229" max="10229" width="16.28515625" style="1" customWidth="1"/>
    <col min="10230" max="10230" width="9.7109375" style="1" customWidth="1"/>
    <col min="10231" max="10232" width="5.5703125" style="1" bestFit="1" customWidth="1"/>
    <col min="10233" max="10233" width="6.5703125" style="1" bestFit="1" customWidth="1"/>
    <col min="10234" max="10234" width="6.85546875" style="1" bestFit="1" customWidth="1"/>
    <col min="10235" max="10235" width="7.140625" style="1" bestFit="1" customWidth="1"/>
    <col min="10236" max="10236" width="7" style="1" bestFit="1" customWidth="1"/>
    <col min="10237" max="10237" width="9" style="1" bestFit="1" customWidth="1"/>
    <col min="10238" max="10238" width="8.85546875" style="1" bestFit="1" customWidth="1"/>
    <col min="10239" max="10239" width="8" style="1" bestFit="1" customWidth="1"/>
    <col min="10240" max="10241" width="5.85546875" style="1" customWidth="1"/>
    <col min="10242" max="10243" width="7.5703125" style="1" customWidth="1"/>
    <col min="10244" max="10244" width="7.42578125" style="1" customWidth="1"/>
    <col min="10245" max="10245" width="6.28515625" style="1" bestFit="1" customWidth="1"/>
    <col min="10246" max="10246" width="7.140625" style="1" bestFit="1" customWidth="1"/>
    <col min="10247" max="10248" width="5.5703125" style="1" bestFit="1" customWidth="1"/>
    <col min="10249" max="10250" width="6.28515625" style="1" customWidth="1"/>
    <col min="10251" max="10251" width="7.7109375" style="1" customWidth="1"/>
    <col min="10252" max="10483" width="9.140625" style="1"/>
    <col min="10484" max="10484" width="4.7109375" style="1" customWidth="1"/>
    <col min="10485" max="10485" width="16.28515625" style="1" customWidth="1"/>
    <col min="10486" max="10486" width="9.7109375" style="1" customWidth="1"/>
    <col min="10487" max="10488" width="5.5703125" style="1" bestFit="1" customWidth="1"/>
    <col min="10489" max="10489" width="6.5703125" style="1" bestFit="1" customWidth="1"/>
    <col min="10490" max="10490" width="6.85546875" style="1" bestFit="1" customWidth="1"/>
    <col min="10491" max="10491" width="7.140625" style="1" bestFit="1" customWidth="1"/>
    <col min="10492" max="10492" width="7" style="1" bestFit="1" customWidth="1"/>
    <col min="10493" max="10493" width="9" style="1" bestFit="1" customWidth="1"/>
    <col min="10494" max="10494" width="8.85546875" style="1" bestFit="1" customWidth="1"/>
    <col min="10495" max="10495" width="8" style="1" bestFit="1" customWidth="1"/>
    <col min="10496" max="10497" width="5.85546875" style="1" customWidth="1"/>
    <col min="10498" max="10499" width="7.5703125" style="1" customWidth="1"/>
    <col min="10500" max="10500" width="7.42578125" style="1" customWidth="1"/>
    <col min="10501" max="10501" width="6.28515625" style="1" bestFit="1" customWidth="1"/>
    <col min="10502" max="10502" width="7.140625" style="1" bestFit="1" customWidth="1"/>
    <col min="10503" max="10504" width="5.5703125" style="1" bestFit="1" customWidth="1"/>
    <col min="10505" max="10506" width="6.28515625" style="1" customWidth="1"/>
    <col min="10507" max="10507" width="7.7109375" style="1" customWidth="1"/>
    <col min="10508" max="10739" width="9.140625" style="1"/>
    <col min="10740" max="10740" width="4.7109375" style="1" customWidth="1"/>
    <col min="10741" max="10741" width="16.28515625" style="1" customWidth="1"/>
    <col min="10742" max="10742" width="9.7109375" style="1" customWidth="1"/>
    <col min="10743" max="10744" width="5.5703125" style="1" bestFit="1" customWidth="1"/>
    <col min="10745" max="10745" width="6.5703125" style="1" bestFit="1" customWidth="1"/>
    <col min="10746" max="10746" width="6.85546875" style="1" bestFit="1" customWidth="1"/>
    <col min="10747" max="10747" width="7.140625" style="1" bestFit="1" customWidth="1"/>
    <col min="10748" max="10748" width="7" style="1" bestFit="1" customWidth="1"/>
    <col min="10749" max="10749" width="9" style="1" bestFit="1" customWidth="1"/>
    <col min="10750" max="10750" width="8.85546875" style="1" bestFit="1" customWidth="1"/>
    <col min="10751" max="10751" width="8" style="1" bestFit="1" customWidth="1"/>
    <col min="10752" max="10753" width="5.85546875" style="1" customWidth="1"/>
    <col min="10754" max="10755" width="7.5703125" style="1" customWidth="1"/>
    <col min="10756" max="10756" width="7.42578125" style="1" customWidth="1"/>
    <col min="10757" max="10757" width="6.28515625" style="1" bestFit="1" customWidth="1"/>
    <col min="10758" max="10758" width="7.140625" style="1" bestFit="1" customWidth="1"/>
    <col min="10759" max="10760" width="5.5703125" style="1" bestFit="1" customWidth="1"/>
    <col min="10761" max="10762" width="6.28515625" style="1" customWidth="1"/>
    <col min="10763" max="10763" width="7.7109375" style="1" customWidth="1"/>
    <col min="10764" max="10995" width="9.140625" style="1"/>
    <col min="10996" max="10996" width="4.7109375" style="1" customWidth="1"/>
    <col min="10997" max="10997" width="16.28515625" style="1" customWidth="1"/>
    <col min="10998" max="10998" width="9.7109375" style="1" customWidth="1"/>
    <col min="10999" max="11000" width="5.5703125" style="1" bestFit="1" customWidth="1"/>
    <col min="11001" max="11001" width="6.5703125" style="1" bestFit="1" customWidth="1"/>
    <col min="11002" max="11002" width="6.85546875" style="1" bestFit="1" customWidth="1"/>
    <col min="11003" max="11003" width="7.140625" style="1" bestFit="1" customWidth="1"/>
    <col min="11004" max="11004" width="7" style="1" bestFit="1" customWidth="1"/>
    <col min="11005" max="11005" width="9" style="1" bestFit="1" customWidth="1"/>
    <col min="11006" max="11006" width="8.85546875" style="1" bestFit="1" customWidth="1"/>
    <col min="11007" max="11007" width="8" style="1" bestFit="1" customWidth="1"/>
    <col min="11008" max="11009" width="5.85546875" style="1" customWidth="1"/>
    <col min="11010" max="11011" width="7.5703125" style="1" customWidth="1"/>
    <col min="11012" max="11012" width="7.42578125" style="1" customWidth="1"/>
    <col min="11013" max="11013" width="6.28515625" style="1" bestFit="1" customWidth="1"/>
    <col min="11014" max="11014" width="7.140625" style="1" bestFit="1" customWidth="1"/>
    <col min="11015" max="11016" width="5.5703125" style="1" bestFit="1" customWidth="1"/>
    <col min="11017" max="11018" width="6.28515625" style="1" customWidth="1"/>
    <col min="11019" max="11019" width="7.7109375" style="1" customWidth="1"/>
    <col min="11020" max="11251" width="9.140625" style="1"/>
    <col min="11252" max="11252" width="4.7109375" style="1" customWidth="1"/>
    <col min="11253" max="11253" width="16.28515625" style="1" customWidth="1"/>
    <col min="11254" max="11254" width="9.7109375" style="1" customWidth="1"/>
    <col min="11255" max="11256" width="5.5703125" style="1" bestFit="1" customWidth="1"/>
    <col min="11257" max="11257" width="6.5703125" style="1" bestFit="1" customWidth="1"/>
    <col min="11258" max="11258" width="6.85546875" style="1" bestFit="1" customWidth="1"/>
    <col min="11259" max="11259" width="7.140625" style="1" bestFit="1" customWidth="1"/>
    <col min="11260" max="11260" width="7" style="1" bestFit="1" customWidth="1"/>
    <col min="11261" max="11261" width="9" style="1" bestFit="1" customWidth="1"/>
    <col min="11262" max="11262" width="8.85546875" style="1" bestFit="1" customWidth="1"/>
    <col min="11263" max="11263" width="8" style="1" bestFit="1" customWidth="1"/>
    <col min="11264" max="11265" width="5.85546875" style="1" customWidth="1"/>
    <col min="11266" max="11267" width="7.5703125" style="1" customWidth="1"/>
    <col min="11268" max="11268" width="7.42578125" style="1" customWidth="1"/>
    <col min="11269" max="11269" width="6.28515625" style="1" bestFit="1" customWidth="1"/>
    <col min="11270" max="11270" width="7.140625" style="1" bestFit="1" customWidth="1"/>
    <col min="11271" max="11272" width="5.5703125" style="1" bestFit="1" customWidth="1"/>
    <col min="11273" max="11274" width="6.28515625" style="1" customWidth="1"/>
    <col min="11275" max="11275" width="7.7109375" style="1" customWidth="1"/>
    <col min="11276" max="11507" width="9.140625" style="1"/>
    <col min="11508" max="11508" width="4.7109375" style="1" customWidth="1"/>
    <col min="11509" max="11509" width="16.28515625" style="1" customWidth="1"/>
    <col min="11510" max="11510" width="9.7109375" style="1" customWidth="1"/>
    <col min="11511" max="11512" width="5.5703125" style="1" bestFit="1" customWidth="1"/>
    <col min="11513" max="11513" width="6.5703125" style="1" bestFit="1" customWidth="1"/>
    <col min="11514" max="11514" width="6.85546875" style="1" bestFit="1" customWidth="1"/>
    <col min="11515" max="11515" width="7.140625" style="1" bestFit="1" customWidth="1"/>
    <col min="11516" max="11516" width="7" style="1" bestFit="1" customWidth="1"/>
    <col min="11517" max="11517" width="9" style="1" bestFit="1" customWidth="1"/>
    <col min="11518" max="11518" width="8.85546875" style="1" bestFit="1" customWidth="1"/>
    <col min="11519" max="11519" width="8" style="1" bestFit="1" customWidth="1"/>
    <col min="11520" max="11521" width="5.85546875" style="1" customWidth="1"/>
    <col min="11522" max="11523" width="7.5703125" style="1" customWidth="1"/>
    <col min="11524" max="11524" width="7.42578125" style="1" customWidth="1"/>
    <col min="11525" max="11525" width="6.28515625" style="1" bestFit="1" customWidth="1"/>
    <col min="11526" max="11526" width="7.140625" style="1" bestFit="1" customWidth="1"/>
    <col min="11527" max="11528" width="5.5703125" style="1" bestFit="1" customWidth="1"/>
    <col min="11529" max="11530" width="6.28515625" style="1" customWidth="1"/>
    <col min="11531" max="11531" width="7.7109375" style="1" customWidth="1"/>
    <col min="11532" max="11763" width="9.140625" style="1"/>
    <col min="11764" max="11764" width="4.7109375" style="1" customWidth="1"/>
    <col min="11765" max="11765" width="16.28515625" style="1" customWidth="1"/>
    <col min="11766" max="11766" width="9.7109375" style="1" customWidth="1"/>
    <col min="11767" max="11768" width="5.5703125" style="1" bestFit="1" customWidth="1"/>
    <col min="11769" max="11769" width="6.5703125" style="1" bestFit="1" customWidth="1"/>
    <col min="11770" max="11770" width="6.85546875" style="1" bestFit="1" customWidth="1"/>
    <col min="11771" max="11771" width="7.140625" style="1" bestFit="1" customWidth="1"/>
    <col min="11772" max="11772" width="7" style="1" bestFit="1" customWidth="1"/>
    <col min="11773" max="11773" width="9" style="1" bestFit="1" customWidth="1"/>
    <col min="11774" max="11774" width="8.85546875" style="1" bestFit="1" customWidth="1"/>
    <col min="11775" max="11775" width="8" style="1" bestFit="1" customWidth="1"/>
    <col min="11776" max="11777" width="5.85546875" style="1" customWidth="1"/>
    <col min="11778" max="11779" width="7.5703125" style="1" customWidth="1"/>
    <col min="11780" max="11780" width="7.42578125" style="1" customWidth="1"/>
    <col min="11781" max="11781" width="6.28515625" style="1" bestFit="1" customWidth="1"/>
    <col min="11782" max="11782" width="7.140625" style="1" bestFit="1" customWidth="1"/>
    <col min="11783" max="11784" width="5.5703125" style="1" bestFit="1" customWidth="1"/>
    <col min="11785" max="11786" width="6.28515625" style="1" customWidth="1"/>
    <col min="11787" max="11787" width="7.7109375" style="1" customWidth="1"/>
    <col min="11788" max="12019" width="9.140625" style="1"/>
    <col min="12020" max="12020" width="4.7109375" style="1" customWidth="1"/>
    <col min="12021" max="12021" width="16.28515625" style="1" customWidth="1"/>
    <col min="12022" max="12022" width="9.7109375" style="1" customWidth="1"/>
    <col min="12023" max="12024" width="5.5703125" style="1" bestFit="1" customWidth="1"/>
    <col min="12025" max="12025" width="6.5703125" style="1" bestFit="1" customWidth="1"/>
    <col min="12026" max="12026" width="6.85546875" style="1" bestFit="1" customWidth="1"/>
    <col min="12027" max="12027" width="7.140625" style="1" bestFit="1" customWidth="1"/>
    <col min="12028" max="12028" width="7" style="1" bestFit="1" customWidth="1"/>
    <col min="12029" max="12029" width="9" style="1" bestFit="1" customWidth="1"/>
    <col min="12030" max="12030" width="8.85546875" style="1" bestFit="1" customWidth="1"/>
    <col min="12031" max="12031" width="8" style="1" bestFit="1" customWidth="1"/>
    <col min="12032" max="12033" width="5.85546875" style="1" customWidth="1"/>
    <col min="12034" max="12035" width="7.5703125" style="1" customWidth="1"/>
    <col min="12036" max="12036" width="7.42578125" style="1" customWidth="1"/>
    <col min="12037" max="12037" width="6.28515625" style="1" bestFit="1" customWidth="1"/>
    <col min="12038" max="12038" width="7.140625" style="1" bestFit="1" customWidth="1"/>
    <col min="12039" max="12040" width="5.5703125" style="1" bestFit="1" customWidth="1"/>
    <col min="12041" max="12042" width="6.28515625" style="1" customWidth="1"/>
    <col min="12043" max="12043" width="7.7109375" style="1" customWidth="1"/>
    <col min="12044" max="12275" width="9.140625" style="1"/>
    <col min="12276" max="12276" width="4.7109375" style="1" customWidth="1"/>
    <col min="12277" max="12277" width="16.28515625" style="1" customWidth="1"/>
    <col min="12278" max="12278" width="9.7109375" style="1" customWidth="1"/>
    <col min="12279" max="12280" width="5.5703125" style="1" bestFit="1" customWidth="1"/>
    <col min="12281" max="12281" width="6.5703125" style="1" bestFit="1" customWidth="1"/>
    <col min="12282" max="12282" width="6.85546875" style="1" bestFit="1" customWidth="1"/>
    <col min="12283" max="12283" width="7.140625" style="1" bestFit="1" customWidth="1"/>
    <col min="12284" max="12284" width="7" style="1" bestFit="1" customWidth="1"/>
    <col min="12285" max="12285" width="9" style="1" bestFit="1" customWidth="1"/>
    <col min="12286" max="12286" width="8.85546875" style="1" bestFit="1" customWidth="1"/>
    <col min="12287" max="12287" width="8" style="1" bestFit="1" customWidth="1"/>
    <col min="12288" max="12289" width="5.85546875" style="1" customWidth="1"/>
    <col min="12290" max="12291" width="7.5703125" style="1" customWidth="1"/>
    <col min="12292" max="12292" width="7.42578125" style="1" customWidth="1"/>
    <col min="12293" max="12293" width="6.28515625" style="1" bestFit="1" customWidth="1"/>
    <col min="12294" max="12294" width="7.140625" style="1" bestFit="1" customWidth="1"/>
    <col min="12295" max="12296" width="5.5703125" style="1" bestFit="1" customWidth="1"/>
    <col min="12297" max="12298" width="6.28515625" style="1" customWidth="1"/>
    <col min="12299" max="12299" width="7.7109375" style="1" customWidth="1"/>
    <col min="12300" max="12531" width="9.140625" style="1"/>
    <col min="12532" max="12532" width="4.7109375" style="1" customWidth="1"/>
    <col min="12533" max="12533" width="16.28515625" style="1" customWidth="1"/>
    <col min="12534" max="12534" width="9.7109375" style="1" customWidth="1"/>
    <col min="12535" max="12536" width="5.5703125" style="1" bestFit="1" customWidth="1"/>
    <col min="12537" max="12537" width="6.5703125" style="1" bestFit="1" customWidth="1"/>
    <col min="12538" max="12538" width="6.85546875" style="1" bestFit="1" customWidth="1"/>
    <col min="12539" max="12539" width="7.140625" style="1" bestFit="1" customWidth="1"/>
    <col min="12540" max="12540" width="7" style="1" bestFit="1" customWidth="1"/>
    <col min="12541" max="12541" width="9" style="1" bestFit="1" customWidth="1"/>
    <col min="12542" max="12542" width="8.85546875" style="1" bestFit="1" customWidth="1"/>
    <col min="12543" max="12543" width="8" style="1" bestFit="1" customWidth="1"/>
    <col min="12544" max="12545" width="5.85546875" style="1" customWidth="1"/>
    <col min="12546" max="12547" width="7.5703125" style="1" customWidth="1"/>
    <col min="12548" max="12548" width="7.42578125" style="1" customWidth="1"/>
    <col min="12549" max="12549" width="6.28515625" style="1" bestFit="1" customWidth="1"/>
    <col min="12550" max="12550" width="7.140625" style="1" bestFit="1" customWidth="1"/>
    <col min="12551" max="12552" width="5.5703125" style="1" bestFit="1" customWidth="1"/>
    <col min="12553" max="12554" width="6.28515625" style="1" customWidth="1"/>
    <col min="12555" max="12555" width="7.7109375" style="1" customWidth="1"/>
    <col min="12556" max="12787" width="9.140625" style="1"/>
    <col min="12788" max="12788" width="4.7109375" style="1" customWidth="1"/>
    <col min="12789" max="12789" width="16.28515625" style="1" customWidth="1"/>
    <col min="12790" max="12790" width="9.7109375" style="1" customWidth="1"/>
    <col min="12791" max="12792" width="5.5703125" style="1" bestFit="1" customWidth="1"/>
    <col min="12793" max="12793" width="6.5703125" style="1" bestFit="1" customWidth="1"/>
    <col min="12794" max="12794" width="6.85546875" style="1" bestFit="1" customWidth="1"/>
    <col min="12795" max="12795" width="7.140625" style="1" bestFit="1" customWidth="1"/>
    <col min="12796" max="12796" width="7" style="1" bestFit="1" customWidth="1"/>
    <col min="12797" max="12797" width="9" style="1" bestFit="1" customWidth="1"/>
    <col min="12798" max="12798" width="8.85546875" style="1" bestFit="1" customWidth="1"/>
    <col min="12799" max="12799" width="8" style="1" bestFit="1" customWidth="1"/>
    <col min="12800" max="12801" width="5.85546875" style="1" customWidth="1"/>
    <col min="12802" max="12803" width="7.5703125" style="1" customWidth="1"/>
    <col min="12804" max="12804" width="7.42578125" style="1" customWidth="1"/>
    <col min="12805" max="12805" width="6.28515625" style="1" bestFit="1" customWidth="1"/>
    <col min="12806" max="12806" width="7.140625" style="1" bestFit="1" customWidth="1"/>
    <col min="12807" max="12808" width="5.5703125" style="1" bestFit="1" customWidth="1"/>
    <col min="12809" max="12810" width="6.28515625" style="1" customWidth="1"/>
    <col min="12811" max="12811" width="7.7109375" style="1" customWidth="1"/>
    <col min="12812" max="13043" width="9.140625" style="1"/>
    <col min="13044" max="13044" width="4.7109375" style="1" customWidth="1"/>
    <col min="13045" max="13045" width="16.28515625" style="1" customWidth="1"/>
    <col min="13046" max="13046" width="9.7109375" style="1" customWidth="1"/>
    <col min="13047" max="13048" width="5.5703125" style="1" bestFit="1" customWidth="1"/>
    <col min="13049" max="13049" width="6.5703125" style="1" bestFit="1" customWidth="1"/>
    <col min="13050" max="13050" width="6.85546875" style="1" bestFit="1" customWidth="1"/>
    <col min="13051" max="13051" width="7.140625" style="1" bestFit="1" customWidth="1"/>
    <col min="13052" max="13052" width="7" style="1" bestFit="1" customWidth="1"/>
    <col min="13053" max="13053" width="9" style="1" bestFit="1" customWidth="1"/>
    <col min="13054" max="13054" width="8.85546875" style="1" bestFit="1" customWidth="1"/>
    <col min="13055" max="13055" width="8" style="1" bestFit="1" customWidth="1"/>
    <col min="13056" max="13057" width="5.85546875" style="1" customWidth="1"/>
    <col min="13058" max="13059" width="7.5703125" style="1" customWidth="1"/>
    <col min="13060" max="13060" width="7.42578125" style="1" customWidth="1"/>
    <col min="13061" max="13061" width="6.28515625" style="1" bestFit="1" customWidth="1"/>
    <col min="13062" max="13062" width="7.140625" style="1" bestFit="1" customWidth="1"/>
    <col min="13063" max="13064" width="5.5703125" style="1" bestFit="1" customWidth="1"/>
    <col min="13065" max="13066" width="6.28515625" style="1" customWidth="1"/>
    <col min="13067" max="13067" width="7.7109375" style="1" customWidth="1"/>
    <col min="13068" max="13299" width="9.140625" style="1"/>
    <col min="13300" max="13300" width="4.7109375" style="1" customWidth="1"/>
    <col min="13301" max="13301" width="16.28515625" style="1" customWidth="1"/>
    <col min="13302" max="13302" width="9.7109375" style="1" customWidth="1"/>
    <col min="13303" max="13304" width="5.5703125" style="1" bestFit="1" customWidth="1"/>
    <col min="13305" max="13305" width="6.5703125" style="1" bestFit="1" customWidth="1"/>
    <col min="13306" max="13306" width="6.85546875" style="1" bestFit="1" customWidth="1"/>
    <col min="13307" max="13307" width="7.140625" style="1" bestFit="1" customWidth="1"/>
    <col min="13308" max="13308" width="7" style="1" bestFit="1" customWidth="1"/>
    <col min="13309" max="13309" width="9" style="1" bestFit="1" customWidth="1"/>
    <col min="13310" max="13310" width="8.85546875" style="1" bestFit="1" customWidth="1"/>
    <col min="13311" max="13311" width="8" style="1" bestFit="1" customWidth="1"/>
    <col min="13312" max="13313" width="5.85546875" style="1" customWidth="1"/>
    <col min="13314" max="13315" width="7.5703125" style="1" customWidth="1"/>
    <col min="13316" max="13316" width="7.42578125" style="1" customWidth="1"/>
    <col min="13317" max="13317" width="6.28515625" style="1" bestFit="1" customWidth="1"/>
    <col min="13318" max="13318" width="7.140625" style="1" bestFit="1" customWidth="1"/>
    <col min="13319" max="13320" width="5.5703125" style="1" bestFit="1" customWidth="1"/>
    <col min="13321" max="13322" width="6.28515625" style="1" customWidth="1"/>
    <col min="13323" max="13323" width="7.7109375" style="1" customWidth="1"/>
    <col min="13324" max="13555" width="9.140625" style="1"/>
    <col min="13556" max="13556" width="4.7109375" style="1" customWidth="1"/>
    <col min="13557" max="13557" width="16.28515625" style="1" customWidth="1"/>
    <col min="13558" max="13558" width="9.7109375" style="1" customWidth="1"/>
    <col min="13559" max="13560" width="5.5703125" style="1" bestFit="1" customWidth="1"/>
    <col min="13561" max="13561" width="6.5703125" style="1" bestFit="1" customWidth="1"/>
    <col min="13562" max="13562" width="6.85546875" style="1" bestFit="1" customWidth="1"/>
    <col min="13563" max="13563" width="7.140625" style="1" bestFit="1" customWidth="1"/>
    <col min="13564" max="13564" width="7" style="1" bestFit="1" customWidth="1"/>
    <col min="13565" max="13565" width="9" style="1" bestFit="1" customWidth="1"/>
    <col min="13566" max="13566" width="8.85546875" style="1" bestFit="1" customWidth="1"/>
    <col min="13567" max="13567" width="8" style="1" bestFit="1" customWidth="1"/>
    <col min="13568" max="13569" width="5.85546875" style="1" customWidth="1"/>
    <col min="13570" max="13571" width="7.5703125" style="1" customWidth="1"/>
    <col min="13572" max="13572" width="7.42578125" style="1" customWidth="1"/>
    <col min="13573" max="13573" width="6.28515625" style="1" bestFit="1" customWidth="1"/>
    <col min="13574" max="13574" width="7.140625" style="1" bestFit="1" customWidth="1"/>
    <col min="13575" max="13576" width="5.5703125" style="1" bestFit="1" customWidth="1"/>
    <col min="13577" max="13578" width="6.28515625" style="1" customWidth="1"/>
    <col min="13579" max="13579" width="7.7109375" style="1" customWidth="1"/>
    <col min="13580" max="13811" width="9.140625" style="1"/>
    <col min="13812" max="13812" width="4.7109375" style="1" customWidth="1"/>
    <col min="13813" max="13813" width="16.28515625" style="1" customWidth="1"/>
    <col min="13814" max="13814" width="9.7109375" style="1" customWidth="1"/>
    <col min="13815" max="13816" width="5.5703125" style="1" bestFit="1" customWidth="1"/>
    <col min="13817" max="13817" width="6.5703125" style="1" bestFit="1" customWidth="1"/>
    <col min="13818" max="13818" width="6.85546875" style="1" bestFit="1" customWidth="1"/>
    <col min="13819" max="13819" width="7.140625" style="1" bestFit="1" customWidth="1"/>
    <col min="13820" max="13820" width="7" style="1" bestFit="1" customWidth="1"/>
    <col min="13821" max="13821" width="9" style="1" bestFit="1" customWidth="1"/>
    <col min="13822" max="13822" width="8.85546875" style="1" bestFit="1" customWidth="1"/>
    <col min="13823" max="13823" width="8" style="1" bestFit="1" customWidth="1"/>
    <col min="13824" max="13825" width="5.85546875" style="1" customWidth="1"/>
    <col min="13826" max="13827" width="7.5703125" style="1" customWidth="1"/>
    <col min="13828" max="13828" width="7.42578125" style="1" customWidth="1"/>
    <col min="13829" max="13829" width="6.28515625" style="1" bestFit="1" customWidth="1"/>
    <col min="13830" max="13830" width="7.140625" style="1" bestFit="1" customWidth="1"/>
    <col min="13831" max="13832" width="5.5703125" style="1" bestFit="1" customWidth="1"/>
    <col min="13833" max="13834" width="6.28515625" style="1" customWidth="1"/>
    <col min="13835" max="13835" width="7.7109375" style="1" customWidth="1"/>
    <col min="13836" max="14067" width="9.140625" style="1"/>
    <col min="14068" max="14068" width="4.7109375" style="1" customWidth="1"/>
    <col min="14069" max="14069" width="16.28515625" style="1" customWidth="1"/>
    <col min="14070" max="14070" width="9.7109375" style="1" customWidth="1"/>
    <col min="14071" max="14072" width="5.5703125" style="1" bestFit="1" customWidth="1"/>
    <col min="14073" max="14073" width="6.5703125" style="1" bestFit="1" customWidth="1"/>
    <col min="14074" max="14074" width="6.85546875" style="1" bestFit="1" customWidth="1"/>
    <col min="14075" max="14075" width="7.140625" style="1" bestFit="1" customWidth="1"/>
    <col min="14076" max="14076" width="7" style="1" bestFit="1" customWidth="1"/>
    <col min="14077" max="14077" width="9" style="1" bestFit="1" customWidth="1"/>
    <col min="14078" max="14078" width="8.85546875" style="1" bestFit="1" customWidth="1"/>
    <col min="14079" max="14079" width="8" style="1" bestFit="1" customWidth="1"/>
    <col min="14080" max="14081" width="5.85546875" style="1" customWidth="1"/>
    <col min="14082" max="14083" width="7.5703125" style="1" customWidth="1"/>
    <col min="14084" max="14084" width="7.42578125" style="1" customWidth="1"/>
    <col min="14085" max="14085" width="6.28515625" style="1" bestFit="1" customWidth="1"/>
    <col min="14086" max="14086" width="7.140625" style="1" bestFit="1" customWidth="1"/>
    <col min="14087" max="14088" width="5.5703125" style="1" bestFit="1" customWidth="1"/>
    <col min="14089" max="14090" width="6.28515625" style="1" customWidth="1"/>
    <col min="14091" max="14091" width="7.7109375" style="1" customWidth="1"/>
    <col min="14092" max="14323" width="9.140625" style="1"/>
    <col min="14324" max="14324" width="4.7109375" style="1" customWidth="1"/>
    <col min="14325" max="14325" width="16.28515625" style="1" customWidth="1"/>
    <col min="14326" max="14326" width="9.7109375" style="1" customWidth="1"/>
    <col min="14327" max="14328" width="5.5703125" style="1" bestFit="1" customWidth="1"/>
    <col min="14329" max="14329" width="6.5703125" style="1" bestFit="1" customWidth="1"/>
    <col min="14330" max="14330" width="6.85546875" style="1" bestFit="1" customWidth="1"/>
    <col min="14331" max="14331" width="7.140625" style="1" bestFit="1" customWidth="1"/>
    <col min="14332" max="14332" width="7" style="1" bestFit="1" customWidth="1"/>
    <col min="14333" max="14333" width="9" style="1" bestFit="1" customWidth="1"/>
    <col min="14334" max="14334" width="8.85546875" style="1" bestFit="1" customWidth="1"/>
    <col min="14335" max="14335" width="8" style="1" bestFit="1" customWidth="1"/>
    <col min="14336" max="14337" width="5.85546875" style="1" customWidth="1"/>
    <col min="14338" max="14339" width="7.5703125" style="1" customWidth="1"/>
    <col min="14340" max="14340" width="7.42578125" style="1" customWidth="1"/>
    <col min="14341" max="14341" width="6.28515625" style="1" bestFit="1" customWidth="1"/>
    <col min="14342" max="14342" width="7.140625" style="1" bestFit="1" customWidth="1"/>
    <col min="14343" max="14344" width="5.5703125" style="1" bestFit="1" customWidth="1"/>
    <col min="14345" max="14346" width="6.28515625" style="1" customWidth="1"/>
    <col min="14347" max="14347" width="7.7109375" style="1" customWidth="1"/>
    <col min="14348" max="14579" width="9.140625" style="1"/>
    <col min="14580" max="14580" width="4.7109375" style="1" customWidth="1"/>
    <col min="14581" max="14581" width="16.28515625" style="1" customWidth="1"/>
    <col min="14582" max="14582" width="9.7109375" style="1" customWidth="1"/>
    <col min="14583" max="14584" width="5.5703125" style="1" bestFit="1" customWidth="1"/>
    <col min="14585" max="14585" width="6.5703125" style="1" bestFit="1" customWidth="1"/>
    <col min="14586" max="14586" width="6.85546875" style="1" bestFit="1" customWidth="1"/>
    <col min="14587" max="14587" width="7.140625" style="1" bestFit="1" customWidth="1"/>
    <col min="14588" max="14588" width="7" style="1" bestFit="1" customWidth="1"/>
    <col min="14589" max="14589" width="9" style="1" bestFit="1" customWidth="1"/>
    <col min="14590" max="14590" width="8.85546875" style="1" bestFit="1" customWidth="1"/>
    <col min="14591" max="14591" width="8" style="1" bestFit="1" customWidth="1"/>
    <col min="14592" max="14593" width="5.85546875" style="1" customWidth="1"/>
    <col min="14594" max="14595" width="7.5703125" style="1" customWidth="1"/>
    <col min="14596" max="14596" width="7.42578125" style="1" customWidth="1"/>
    <col min="14597" max="14597" width="6.28515625" style="1" bestFit="1" customWidth="1"/>
    <col min="14598" max="14598" width="7.140625" style="1" bestFit="1" customWidth="1"/>
    <col min="14599" max="14600" width="5.5703125" style="1" bestFit="1" customWidth="1"/>
    <col min="14601" max="14602" width="6.28515625" style="1" customWidth="1"/>
    <col min="14603" max="14603" width="7.7109375" style="1" customWidth="1"/>
    <col min="14604" max="14835" width="9.140625" style="1"/>
    <col min="14836" max="14836" width="4.7109375" style="1" customWidth="1"/>
    <col min="14837" max="14837" width="16.28515625" style="1" customWidth="1"/>
    <col min="14838" max="14838" width="9.7109375" style="1" customWidth="1"/>
    <col min="14839" max="14840" width="5.5703125" style="1" bestFit="1" customWidth="1"/>
    <col min="14841" max="14841" width="6.5703125" style="1" bestFit="1" customWidth="1"/>
    <col min="14842" max="14842" width="6.85546875" style="1" bestFit="1" customWidth="1"/>
    <col min="14843" max="14843" width="7.140625" style="1" bestFit="1" customWidth="1"/>
    <col min="14844" max="14844" width="7" style="1" bestFit="1" customWidth="1"/>
    <col min="14845" max="14845" width="9" style="1" bestFit="1" customWidth="1"/>
    <col min="14846" max="14846" width="8.85546875" style="1" bestFit="1" customWidth="1"/>
    <col min="14847" max="14847" width="8" style="1" bestFit="1" customWidth="1"/>
    <col min="14848" max="14849" width="5.85546875" style="1" customWidth="1"/>
    <col min="14850" max="14851" width="7.5703125" style="1" customWidth="1"/>
    <col min="14852" max="14852" width="7.42578125" style="1" customWidth="1"/>
    <col min="14853" max="14853" width="6.28515625" style="1" bestFit="1" customWidth="1"/>
    <col min="14854" max="14854" width="7.140625" style="1" bestFit="1" customWidth="1"/>
    <col min="14855" max="14856" width="5.5703125" style="1" bestFit="1" customWidth="1"/>
    <col min="14857" max="14858" width="6.28515625" style="1" customWidth="1"/>
    <col min="14859" max="14859" width="7.7109375" style="1" customWidth="1"/>
    <col min="14860" max="15091" width="9.140625" style="1"/>
    <col min="15092" max="15092" width="4.7109375" style="1" customWidth="1"/>
    <col min="15093" max="15093" width="16.28515625" style="1" customWidth="1"/>
    <col min="15094" max="15094" width="9.7109375" style="1" customWidth="1"/>
    <col min="15095" max="15096" width="5.5703125" style="1" bestFit="1" customWidth="1"/>
    <col min="15097" max="15097" width="6.5703125" style="1" bestFit="1" customWidth="1"/>
    <col min="15098" max="15098" width="6.85546875" style="1" bestFit="1" customWidth="1"/>
    <col min="15099" max="15099" width="7.140625" style="1" bestFit="1" customWidth="1"/>
    <col min="15100" max="15100" width="7" style="1" bestFit="1" customWidth="1"/>
    <col min="15101" max="15101" width="9" style="1" bestFit="1" customWidth="1"/>
    <col min="15102" max="15102" width="8.85546875" style="1" bestFit="1" customWidth="1"/>
    <col min="15103" max="15103" width="8" style="1" bestFit="1" customWidth="1"/>
    <col min="15104" max="15105" width="5.85546875" style="1" customWidth="1"/>
    <col min="15106" max="15107" width="7.5703125" style="1" customWidth="1"/>
    <col min="15108" max="15108" width="7.42578125" style="1" customWidth="1"/>
    <col min="15109" max="15109" width="6.28515625" style="1" bestFit="1" customWidth="1"/>
    <col min="15110" max="15110" width="7.140625" style="1" bestFit="1" customWidth="1"/>
    <col min="15111" max="15112" width="5.5703125" style="1" bestFit="1" customWidth="1"/>
    <col min="15113" max="15114" width="6.28515625" style="1" customWidth="1"/>
    <col min="15115" max="15115" width="7.7109375" style="1" customWidth="1"/>
    <col min="15116" max="15347" width="9.140625" style="1"/>
    <col min="15348" max="15348" width="4.7109375" style="1" customWidth="1"/>
    <col min="15349" max="15349" width="16.28515625" style="1" customWidth="1"/>
    <col min="15350" max="15350" width="9.7109375" style="1" customWidth="1"/>
    <col min="15351" max="15352" width="5.5703125" style="1" bestFit="1" customWidth="1"/>
    <col min="15353" max="15353" width="6.5703125" style="1" bestFit="1" customWidth="1"/>
    <col min="15354" max="15354" width="6.85546875" style="1" bestFit="1" customWidth="1"/>
    <col min="15355" max="15355" width="7.140625" style="1" bestFit="1" customWidth="1"/>
    <col min="15356" max="15356" width="7" style="1" bestFit="1" customWidth="1"/>
    <col min="15357" max="15357" width="9" style="1" bestFit="1" customWidth="1"/>
    <col min="15358" max="15358" width="8.85546875" style="1" bestFit="1" customWidth="1"/>
    <col min="15359" max="15359" width="8" style="1" bestFit="1" customWidth="1"/>
    <col min="15360" max="15361" width="5.85546875" style="1" customWidth="1"/>
    <col min="15362" max="15363" width="7.5703125" style="1" customWidth="1"/>
    <col min="15364" max="15364" width="7.42578125" style="1" customWidth="1"/>
    <col min="15365" max="15365" width="6.28515625" style="1" bestFit="1" customWidth="1"/>
    <col min="15366" max="15366" width="7.140625" style="1" bestFit="1" customWidth="1"/>
    <col min="15367" max="15368" width="5.5703125" style="1" bestFit="1" customWidth="1"/>
    <col min="15369" max="15370" width="6.28515625" style="1" customWidth="1"/>
    <col min="15371" max="15371" width="7.7109375" style="1" customWidth="1"/>
    <col min="15372" max="15603" width="9.140625" style="1"/>
    <col min="15604" max="15604" width="4.7109375" style="1" customWidth="1"/>
    <col min="15605" max="15605" width="16.28515625" style="1" customWidth="1"/>
    <col min="15606" max="15606" width="9.7109375" style="1" customWidth="1"/>
    <col min="15607" max="15608" width="5.5703125" style="1" bestFit="1" customWidth="1"/>
    <col min="15609" max="15609" width="6.5703125" style="1" bestFit="1" customWidth="1"/>
    <col min="15610" max="15610" width="6.85546875" style="1" bestFit="1" customWidth="1"/>
    <col min="15611" max="15611" width="7.140625" style="1" bestFit="1" customWidth="1"/>
    <col min="15612" max="15612" width="7" style="1" bestFit="1" customWidth="1"/>
    <col min="15613" max="15613" width="9" style="1" bestFit="1" customWidth="1"/>
    <col min="15614" max="15614" width="8.85546875" style="1" bestFit="1" customWidth="1"/>
    <col min="15615" max="15615" width="8" style="1" bestFit="1" customWidth="1"/>
    <col min="15616" max="15617" width="5.85546875" style="1" customWidth="1"/>
    <col min="15618" max="15619" width="7.5703125" style="1" customWidth="1"/>
    <col min="15620" max="15620" width="7.42578125" style="1" customWidth="1"/>
    <col min="15621" max="15621" width="6.28515625" style="1" bestFit="1" customWidth="1"/>
    <col min="15622" max="15622" width="7.140625" style="1" bestFit="1" customWidth="1"/>
    <col min="15623" max="15624" width="5.5703125" style="1" bestFit="1" customWidth="1"/>
    <col min="15625" max="15626" width="6.28515625" style="1" customWidth="1"/>
    <col min="15627" max="15627" width="7.7109375" style="1" customWidth="1"/>
    <col min="15628" max="15859" width="9.140625" style="1"/>
    <col min="15860" max="15860" width="4.7109375" style="1" customWidth="1"/>
    <col min="15861" max="15861" width="16.28515625" style="1" customWidth="1"/>
    <col min="15862" max="15862" width="9.7109375" style="1" customWidth="1"/>
    <col min="15863" max="15864" width="5.5703125" style="1" bestFit="1" customWidth="1"/>
    <col min="15865" max="15865" width="6.5703125" style="1" bestFit="1" customWidth="1"/>
    <col min="15866" max="15866" width="6.85546875" style="1" bestFit="1" customWidth="1"/>
    <col min="15867" max="15867" width="7.140625" style="1" bestFit="1" customWidth="1"/>
    <col min="15868" max="15868" width="7" style="1" bestFit="1" customWidth="1"/>
    <col min="15869" max="15869" width="9" style="1" bestFit="1" customWidth="1"/>
    <col min="15870" max="15870" width="8.85546875" style="1" bestFit="1" customWidth="1"/>
    <col min="15871" max="15871" width="8" style="1" bestFit="1" customWidth="1"/>
    <col min="15872" max="15873" width="5.85546875" style="1" customWidth="1"/>
    <col min="15874" max="15875" width="7.5703125" style="1" customWidth="1"/>
    <col min="15876" max="15876" width="7.42578125" style="1" customWidth="1"/>
    <col min="15877" max="15877" width="6.28515625" style="1" bestFit="1" customWidth="1"/>
    <col min="15878" max="15878" width="7.140625" style="1" bestFit="1" customWidth="1"/>
    <col min="15879" max="15880" width="5.5703125" style="1" bestFit="1" customWidth="1"/>
    <col min="15881" max="15882" width="6.28515625" style="1" customWidth="1"/>
    <col min="15883" max="15883" width="7.7109375" style="1" customWidth="1"/>
    <col min="15884" max="16115" width="9.140625" style="1"/>
    <col min="16116" max="16116" width="4.7109375" style="1" customWidth="1"/>
    <col min="16117" max="16117" width="16.28515625" style="1" customWidth="1"/>
    <col min="16118" max="16118" width="9.7109375" style="1" customWidth="1"/>
    <col min="16119" max="16120" width="5.5703125" style="1" bestFit="1" customWidth="1"/>
    <col min="16121" max="16121" width="6.5703125" style="1" bestFit="1" customWidth="1"/>
    <col min="16122" max="16122" width="6.85546875" style="1" bestFit="1" customWidth="1"/>
    <col min="16123" max="16123" width="7.140625" style="1" bestFit="1" customWidth="1"/>
    <col min="16124" max="16124" width="7" style="1" bestFit="1" customWidth="1"/>
    <col min="16125" max="16125" width="9" style="1" bestFit="1" customWidth="1"/>
    <col min="16126" max="16126" width="8.85546875" style="1" bestFit="1" customWidth="1"/>
    <col min="16127" max="16127" width="8" style="1" bestFit="1" customWidth="1"/>
    <col min="16128" max="16129" width="5.85546875" style="1" customWidth="1"/>
    <col min="16130" max="16131" width="7.5703125" style="1" customWidth="1"/>
    <col min="16132" max="16132" width="7.42578125" style="1" customWidth="1"/>
    <col min="16133" max="16133" width="6.28515625" style="1" bestFit="1" customWidth="1"/>
    <col min="16134" max="16134" width="7.140625" style="1" bestFit="1" customWidth="1"/>
    <col min="16135" max="16136" width="5.5703125" style="1" bestFit="1" customWidth="1"/>
    <col min="16137" max="16138" width="6.28515625" style="1" customWidth="1"/>
    <col min="16139" max="16139" width="7.7109375" style="1" customWidth="1"/>
    <col min="16140" max="16384" width="9.140625" style="1"/>
  </cols>
  <sheetData>
    <row r="1" spans="1:11" x14ac:dyDescent="0.2">
      <c r="I1" s="1063" t="s">
        <v>1218</v>
      </c>
      <c r="J1" s="1063"/>
      <c r="K1" s="1063"/>
    </row>
    <row r="2" spans="1:11" x14ac:dyDescent="0.2">
      <c r="A2" s="28"/>
      <c r="B2" s="28"/>
      <c r="C2" s="28"/>
      <c r="D2" s="28"/>
      <c r="E2" s="28"/>
      <c r="F2" s="14"/>
      <c r="G2" s="14"/>
      <c r="H2" s="14"/>
      <c r="I2" s="14"/>
      <c r="J2" s="14"/>
      <c r="K2" s="421"/>
    </row>
    <row r="3" spans="1:11" ht="39.75" customHeight="1" x14ac:dyDescent="0.25">
      <c r="A3" s="1322" t="s">
        <v>1315</v>
      </c>
      <c r="B3" s="1323"/>
      <c r="C3" s="1323"/>
      <c r="D3" s="1323"/>
      <c r="E3" s="1323"/>
      <c r="F3" s="1323"/>
      <c r="G3" s="1323"/>
      <c r="H3" s="1323"/>
      <c r="I3" s="1323"/>
      <c r="J3" s="1323"/>
      <c r="K3" s="1323"/>
    </row>
    <row r="4" spans="1:11" ht="15.75" x14ac:dyDescent="0.25">
      <c r="A4" s="29"/>
      <c r="B4" s="30"/>
      <c r="C4" s="30"/>
      <c r="D4" s="30"/>
      <c r="E4" s="30"/>
      <c r="F4" s="31"/>
      <c r="G4" s="31"/>
      <c r="H4" s="31"/>
      <c r="I4" s="31"/>
      <c r="J4" s="31"/>
      <c r="K4" s="25"/>
    </row>
    <row r="5" spans="1:11" ht="15.75" x14ac:dyDescent="0.25">
      <c r="A5" s="1324" t="s">
        <v>274</v>
      </c>
      <c r="B5" s="1324"/>
      <c r="C5" s="1324"/>
      <c r="D5" s="1324"/>
      <c r="E5" s="1324"/>
      <c r="F5" s="1324"/>
      <c r="G5" s="1324"/>
      <c r="H5" s="1324"/>
      <c r="I5" s="1324"/>
      <c r="J5" s="1324"/>
      <c r="K5" s="1324"/>
    </row>
    <row r="6" spans="1:11" ht="12.75" customHeight="1" x14ac:dyDescent="0.25">
      <c r="A6" s="32"/>
      <c r="B6" s="32"/>
      <c r="C6" s="32"/>
      <c r="D6" s="32"/>
      <c r="E6" s="32"/>
      <c r="F6" s="27"/>
      <c r="G6" s="27"/>
      <c r="H6" s="27"/>
      <c r="I6" s="27"/>
      <c r="J6" s="27"/>
      <c r="K6" s="494"/>
    </row>
    <row r="7" spans="1:11" s="39" customFormat="1" ht="36" x14ac:dyDescent="0.2">
      <c r="A7" s="502" t="s">
        <v>275</v>
      </c>
      <c r="B7" s="503" t="s">
        <v>1182</v>
      </c>
      <c r="C7" s="503" t="s">
        <v>1183</v>
      </c>
      <c r="D7" s="503" t="s">
        <v>1262</v>
      </c>
      <c r="E7" s="503" t="s">
        <v>134</v>
      </c>
      <c r="F7" s="503" t="s">
        <v>1184</v>
      </c>
      <c r="G7" s="503" t="s">
        <v>1261</v>
      </c>
      <c r="H7" s="503" t="s">
        <v>1185</v>
      </c>
      <c r="I7" s="503" t="s">
        <v>1186</v>
      </c>
      <c r="J7" s="504" t="s">
        <v>1187</v>
      </c>
      <c r="K7" s="38" t="s">
        <v>271</v>
      </c>
    </row>
    <row r="8" spans="1:11" x14ac:dyDescent="0.2">
      <c r="A8" s="52">
        <v>1</v>
      </c>
      <c r="B8" s="53">
        <v>2</v>
      </c>
      <c r="C8" s="52">
        <v>3</v>
      </c>
      <c r="D8" s="53">
        <v>4</v>
      </c>
      <c r="E8" s="52">
        <v>5</v>
      </c>
      <c r="F8" s="53">
        <v>6</v>
      </c>
      <c r="G8" s="52">
        <v>7</v>
      </c>
      <c r="H8" s="53">
        <v>8</v>
      </c>
      <c r="I8" s="52">
        <v>9</v>
      </c>
      <c r="J8" s="53">
        <v>10</v>
      </c>
      <c r="K8" s="55"/>
    </row>
    <row r="9" spans="1:11" s="5" customFormat="1" ht="18" customHeight="1" x14ac:dyDescent="0.25">
      <c r="A9" s="269"/>
      <c r="B9" s="270"/>
      <c r="C9" s="270"/>
      <c r="D9" s="270"/>
      <c r="E9" s="270"/>
      <c r="F9" s="271"/>
      <c r="G9" s="271"/>
      <c r="H9" s="271"/>
      <c r="I9" s="271"/>
      <c r="J9" s="498"/>
      <c r="K9" s="56"/>
    </row>
    <row r="10" spans="1:11" s="5" customFormat="1" ht="18" customHeight="1" x14ac:dyDescent="0.25">
      <c r="A10" s="269"/>
      <c r="B10" s="270"/>
      <c r="C10" s="270"/>
      <c r="D10" s="270"/>
      <c r="E10" s="270"/>
      <c r="F10" s="271"/>
      <c r="G10" s="271"/>
      <c r="H10" s="271"/>
      <c r="I10" s="271"/>
      <c r="J10" s="498"/>
      <c r="K10" s="56"/>
    </row>
    <row r="11" spans="1:11" s="5" customFormat="1" ht="18" customHeight="1" x14ac:dyDescent="0.25">
      <c r="A11" s="269"/>
      <c r="B11" s="270"/>
      <c r="C11" s="270"/>
      <c r="D11" s="270"/>
      <c r="E11" s="270"/>
      <c r="F11" s="271"/>
      <c r="G11" s="271"/>
      <c r="H11" s="271"/>
      <c r="I11" s="271"/>
      <c r="J11" s="498"/>
      <c r="K11" s="56"/>
    </row>
    <row r="12" spans="1:11" s="5" customFormat="1" ht="18" customHeight="1" x14ac:dyDescent="0.25">
      <c r="A12" s="272"/>
      <c r="B12" s="273"/>
      <c r="C12" s="273"/>
      <c r="D12" s="273"/>
      <c r="E12" s="273"/>
      <c r="F12" s="274"/>
      <c r="G12" s="274"/>
      <c r="H12" s="274"/>
      <c r="I12" s="274"/>
      <c r="J12" s="499"/>
      <c r="K12" s="57"/>
    </row>
    <row r="13" spans="1:11" s="5" customFormat="1" ht="18" customHeight="1" x14ac:dyDescent="0.25">
      <c r="A13" s="275"/>
      <c r="B13" s="276"/>
      <c r="C13" s="276"/>
      <c r="D13" s="276"/>
      <c r="E13" s="276"/>
      <c r="F13" s="277"/>
      <c r="G13" s="277"/>
      <c r="H13" s="277"/>
      <c r="I13" s="277"/>
      <c r="J13" s="500"/>
      <c r="K13" s="60"/>
    </row>
    <row r="14" spans="1:11" s="5" customFormat="1" ht="18" customHeight="1" x14ac:dyDescent="0.25">
      <c r="A14" s="269"/>
      <c r="B14" s="270"/>
      <c r="C14" s="270"/>
      <c r="D14" s="270"/>
      <c r="E14" s="270"/>
      <c r="F14" s="271"/>
      <c r="G14" s="271"/>
      <c r="H14" s="271"/>
      <c r="I14" s="271"/>
      <c r="J14" s="498"/>
      <c r="K14" s="56"/>
    </row>
    <row r="15" spans="1:11" s="5" customFormat="1" ht="18" customHeight="1" x14ac:dyDescent="0.25">
      <c r="A15" s="272"/>
      <c r="B15" s="273"/>
      <c r="C15" s="273"/>
      <c r="D15" s="273"/>
      <c r="E15" s="273"/>
      <c r="F15" s="271"/>
      <c r="G15" s="271"/>
      <c r="H15" s="271"/>
      <c r="I15" s="271"/>
      <c r="J15" s="498"/>
      <c r="K15" s="56"/>
    </row>
    <row r="16" spans="1:11" s="13" customFormat="1" ht="18" customHeight="1" x14ac:dyDescent="0.25">
      <c r="A16" s="1344" t="s">
        <v>310</v>
      </c>
      <c r="B16" s="1345"/>
      <c r="C16" s="477"/>
      <c r="D16" s="477"/>
      <c r="E16" s="477"/>
      <c r="F16" s="61"/>
      <c r="G16" s="58"/>
      <c r="H16" s="58"/>
      <c r="I16" s="58"/>
      <c r="J16" s="501"/>
      <c r="K16" s="59"/>
    </row>
    <row r="17" spans="1:11" x14ac:dyDescent="0.2">
      <c r="A17" s="28"/>
      <c r="B17" s="28"/>
      <c r="C17" s="28"/>
      <c r="D17" s="28"/>
      <c r="E17" s="28"/>
      <c r="F17" s="14"/>
      <c r="G17" s="14"/>
      <c r="H17" s="14"/>
      <c r="I17" s="14"/>
      <c r="J17" s="14"/>
      <c r="K17" s="25"/>
    </row>
    <row r="18" spans="1:11" x14ac:dyDescent="0.2">
      <c r="A18" s="28"/>
      <c r="B18" s="28"/>
      <c r="C18" s="28"/>
      <c r="D18" s="28"/>
      <c r="E18" s="28"/>
      <c r="F18" s="14"/>
      <c r="G18" s="14"/>
      <c r="H18" s="14"/>
      <c r="I18" s="14"/>
      <c r="J18" s="14"/>
      <c r="K18" s="25"/>
    </row>
    <row r="19" spans="1:11" x14ac:dyDescent="0.2">
      <c r="A19" s="28"/>
      <c r="B19" s="28"/>
      <c r="C19" s="28"/>
      <c r="D19" s="28"/>
      <c r="E19" s="28"/>
      <c r="F19" s="14"/>
      <c r="G19" s="14"/>
      <c r="H19" s="14"/>
      <c r="I19" s="14"/>
      <c r="J19" s="14"/>
      <c r="K19" s="25"/>
    </row>
    <row r="20" spans="1:11" x14ac:dyDescent="0.2">
      <c r="A20" s="28"/>
      <c r="B20" s="28"/>
      <c r="C20" s="28"/>
      <c r="D20" s="28"/>
      <c r="E20" s="28"/>
      <c r="F20" s="14"/>
      <c r="G20" s="14"/>
      <c r="H20" s="14"/>
      <c r="I20" s="14"/>
      <c r="J20" s="14"/>
      <c r="K20" s="25"/>
    </row>
    <row r="21" spans="1:11" x14ac:dyDescent="0.2">
      <c r="A21" s="28"/>
      <c r="B21" s="28"/>
      <c r="C21" s="28"/>
      <c r="D21" s="28"/>
      <c r="E21" s="28"/>
      <c r="F21" s="14"/>
      <c r="G21" s="14"/>
      <c r="H21" s="14"/>
      <c r="I21" s="14"/>
      <c r="J21" s="14"/>
      <c r="K21" s="25"/>
    </row>
    <row r="45" spans="3:4" x14ac:dyDescent="0.2">
      <c r="C45" s="519"/>
      <c r="D45" s="519"/>
    </row>
  </sheetData>
  <mergeCells count="4">
    <mergeCell ref="A3:K3"/>
    <mergeCell ref="A5:K5"/>
    <mergeCell ref="A16:B16"/>
    <mergeCell ref="I1:K1"/>
  </mergeCells>
  <printOptions horizontalCentered="1"/>
  <pageMargins left="0.51181102362204722" right="0.23622047244094491" top="0.74803149606299213" bottom="0.23622047244094491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I73"/>
  <sheetViews>
    <sheetView view="pageBreakPreview" topLeftCell="K1" zoomScaleNormal="100" zoomScaleSheetLayoutView="100" workbookViewId="0">
      <selection activeCell="E14" sqref="E14"/>
    </sheetView>
  </sheetViews>
  <sheetFormatPr defaultRowHeight="12.75" x14ac:dyDescent="0.2"/>
  <cols>
    <col min="1" max="1" width="4.7109375" style="62" customWidth="1"/>
    <col min="2" max="2" width="16.28515625" style="62" customWidth="1"/>
    <col min="3" max="4" width="11.7109375" style="62" customWidth="1"/>
    <col min="5" max="5" width="9.7109375" style="1" customWidth="1"/>
    <col min="6" max="7" width="5.5703125" style="1" bestFit="1" customWidth="1"/>
    <col min="8" max="8" width="6.5703125" style="1" bestFit="1" customWidth="1"/>
    <col min="9" max="9" width="6.85546875" style="1" bestFit="1" customWidth="1"/>
    <col min="10" max="10" width="7.140625" style="1" bestFit="1" customWidth="1"/>
    <col min="11" max="11" width="7" style="1" bestFit="1" customWidth="1"/>
    <col min="12" max="12" width="9" style="1" bestFit="1" customWidth="1"/>
    <col min="13" max="13" width="8.85546875" style="1" bestFit="1" customWidth="1"/>
    <col min="14" max="14" width="8" style="1" bestFit="1" customWidth="1"/>
    <col min="15" max="15" width="6" style="1" customWidth="1"/>
    <col min="16" max="16" width="6.5703125" style="1" customWidth="1"/>
    <col min="17" max="18" width="7.28515625" style="1" customWidth="1"/>
    <col min="19" max="19" width="7.42578125" style="1" customWidth="1"/>
    <col min="20" max="20" width="6.28515625" style="1" bestFit="1" customWidth="1"/>
    <col min="21" max="21" width="7.140625" style="1" bestFit="1" customWidth="1"/>
    <col min="22" max="23" width="5.5703125" style="1" bestFit="1" customWidth="1"/>
    <col min="24" max="25" width="6.28515625" style="1" customWidth="1"/>
    <col min="26" max="26" width="7.7109375" style="26" customWidth="1"/>
    <col min="27" max="258" width="9.140625" style="1"/>
    <col min="259" max="259" width="4.7109375" style="1" customWidth="1"/>
    <col min="260" max="260" width="16.28515625" style="1" customWidth="1"/>
    <col min="261" max="261" width="9.7109375" style="1" customWidth="1"/>
    <col min="262" max="263" width="5.5703125" style="1" bestFit="1" customWidth="1"/>
    <col min="264" max="264" width="6.5703125" style="1" bestFit="1" customWidth="1"/>
    <col min="265" max="265" width="6.85546875" style="1" bestFit="1" customWidth="1"/>
    <col min="266" max="266" width="7.140625" style="1" bestFit="1" customWidth="1"/>
    <col min="267" max="267" width="7" style="1" bestFit="1" customWidth="1"/>
    <col min="268" max="268" width="9" style="1" bestFit="1" customWidth="1"/>
    <col min="269" max="269" width="8.85546875" style="1" bestFit="1" customWidth="1"/>
    <col min="270" max="270" width="8" style="1" bestFit="1" customWidth="1"/>
    <col min="271" max="272" width="5.85546875" style="1" customWidth="1"/>
    <col min="273" max="274" width="7.28515625" style="1" customWidth="1"/>
    <col min="275" max="275" width="7.42578125" style="1" customWidth="1"/>
    <col min="276" max="276" width="6.28515625" style="1" bestFit="1" customWidth="1"/>
    <col min="277" max="277" width="7.140625" style="1" bestFit="1" customWidth="1"/>
    <col min="278" max="279" width="5.5703125" style="1" bestFit="1" customWidth="1"/>
    <col min="280" max="281" width="6.28515625" style="1" customWidth="1"/>
    <col min="282" max="282" width="7.7109375" style="1" customWidth="1"/>
    <col min="283" max="514" width="9.140625" style="1"/>
    <col min="515" max="515" width="4.7109375" style="1" customWidth="1"/>
    <col min="516" max="516" width="16.28515625" style="1" customWidth="1"/>
    <col min="517" max="517" width="9.7109375" style="1" customWidth="1"/>
    <col min="518" max="519" width="5.5703125" style="1" bestFit="1" customWidth="1"/>
    <col min="520" max="520" width="6.5703125" style="1" bestFit="1" customWidth="1"/>
    <col min="521" max="521" width="6.85546875" style="1" bestFit="1" customWidth="1"/>
    <col min="522" max="522" width="7.140625" style="1" bestFit="1" customWidth="1"/>
    <col min="523" max="523" width="7" style="1" bestFit="1" customWidth="1"/>
    <col min="524" max="524" width="9" style="1" bestFit="1" customWidth="1"/>
    <col min="525" max="525" width="8.85546875" style="1" bestFit="1" customWidth="1"/>
    <col min="526" max="526" width="8" style="1" bestFit="1" customWidth="1"/>
    <col min="527" max="528" width="5.85546875" style="1" customWidth="1"/>
    <col min="529" max="530" width="7.28515625" style="1" customWidth="1"/>
    <col min="531" max="531" width="7.42578125" style="1" customWidth="1"/>
    <col min="532" max="532" width="6.28515625" style="1" bestFit="1" customWidth="1"/>
    <col min="533" max="533" width="7.140625" style="1" bestFit="1" customWidth="1"/>
    <col min="534" max="535" width="5.5703125" style="1" bestFit="1" customWidth="1"/>
    <col min="536" max="537" width="6.28515625" style="1" customWidth="1"/>
    <col min="538" max="538" width="7.7109375" style="1" customWidth="1"/>
    <col min="539" max="770" width="9.140625" style="1"/>
    <col min="771" max="771" width="4.7109375" style="1" customWidth="1"/>
    <col min="772" max="772" width="16.28515625" style="1" customWidth="1"/>
    <col min="773" max="773" width="9.7109375" style="1" customWidth="1"/>
    <col min="774" max="775" width="5.5703125" style="1" bestFit="1" customWidth="1"/>
    <col min="776" max="776" width="6.5703125" style="1" bestFit="1" customWidth="1"/>
    <col min="777" max="777" width="6.85546875" style="1" bestFit="1" customWidth="1"/>
    <col min="778" max="778" width="7.140625" style="1" bestFit="1" customWidth="1"/>
    <col min="779" max="779" width="7" style="1" bestFit="1" customWidth="1"/>
    <col min="780" max="780" width="9" style="1" bestFit="1" customWidth="1"/>
    <col min="781" max="781" width="8.85546875" style="1" bestFit="1" customWidth="1"/>
    <col min="782" max="782" width="8" style="1" bestFit="1" customWidth="1"/>
    <col min="783" max="784" width="5.85546875" style="1" customWidth="1"/>
    <col min="785" max="786" width="7.28515625" style="1" customWidth="1"/>
    <col min="787" max="787" width="7.42578125" style="1" customWidth="1"/>
    <col min="788" max="788" width="6.28515625" style="1" bestFit="1" customWidth="1"/>
    <col min="789" max="789" width="7.140625" style="1" bestFit="1" customWidth="1"/>
    <col min="790" max="791" width="5.5703125" style="1" bestFit="1" customWidth="1"/>
    <col min="792" max="793" width="6.28515625" style="1" customWidth="1"/>
    <col min="794" max="794" width="7.7109375" style="1" customWidth="1"/>
    <col min="795" max="1026" width="9.140625" style="1"/>
    <col min="1027" max="1027" width="4.7109375" style="1" customWidth="1"/>
    <col min="1028" max="1028" width="16.28515625" style="1" customWidth="1"/>
    <col min="1029" max="1029" width="9.7109375" style="1" customWidth="1"/>
    <col min="1030" max="1031" width="5.5703125" style="1" bestFit="1" customWidth="1"/>
    <col min="1032" max="1032" width="6.5703125" style="1" bestFit="1" customWidth="1"/>
    <col min="1033" max="1033" width="6.85546875" style="1" bestFit="1" customWidth="1"/>
    <col min="1034" max="1034" width="7.140625" style="1" bestFit="1" customWidth="1"/>
    <col min="1035" max="1035" width="7" style="1" bestFit="1" customWidth="1"/>
    <col min="1036" max="1036" width="9" style="1" bestFit="1" customWidth="1"/>
    <col min="1037" max="1037" width="8.85546875" style="1" bestFit="1" customWidth="1"/>
    <col min="1038" max="1038" width="8" style="1" bestFit="1" customWidth="1"/>
    <col min="1039" max="1040" width="5.85546875" style="1" customWidth="1"/>
    <col min="1041" max="1042" width="7.28515625" style="1" customWidth="1"/>
    <col min="1043" max="1043" width="7.42578125" style="1" customWidth="1"/>
    <col min="1044" max="1044" width="6.28515625" style="1" bestFit="1" customWidth="1"/>
    <col min="1045" max="1045" width="7.140625" style="1" bestFit="1" customWidth="1"/>
    <col min="1046" max="1047" width="5.5703125" style="1" bestFit="1" customWidth="1"/>
    <col min="1048" max="1049" width="6.28515625" style="1" customWidth="1"/>
    <col min="1050" max="1050" width="7.7109375" style="1" customWidth="1"/>
    <col min="1051" max="1282" width="9.140625" style="1"/>
    <col min="1283" max="1283" width="4.7109375" style="1" customWidth="1"/>
    <col min="1284" max="1284" width="16.28515625" style="1" customWidth="1"/>
    <col min="1285" max="1285" width="9.7109375" style="1" customWidth="1"/>
    <col min="1286" max="1287" width="5.5703125" style="1" bestFit="1" customWidth="1"/>
    <col min="1288" max="1288" width="6.5703125" style="1" bestFit="1" customWidth="1"/>
    <col min="1289" max="1289" width="6.85546875" style="1" bestFit="1" customWidth="1"/>
    <col min="1290" max="1290" width="7.140625" style="1" bestFit="1" customWidth="1"/>
    <col min="1291" max="1291" width="7" style="1" bestFit="1" customWidth="1"/>
    <col min="1292" max="1292" width="9" style="1" bestFit="1" customWidth="1"/>
    <col min="1293" max="1293" width="8.85546875" style="1" bestFit="1" customWidth="1"/>
    <col min="1294" max="1294" width="8" style="1" bestFit="1" customWidth="1"/>
    <col min="1295" max="1296" width="5.85546875" style="1" customWidth="1"/>
    <col min="1297" max="1298" width="7.28515625" style="1" customWidth="1"/>
    <col min="1299" max="1299" width="7.42578125" style="1" customWidth="1"/>
    <col min="1300" max="1300" width="6.28515625" style="1" bestFit="1" customWidth="1"/>
    <col min="1301" max="1301" width="7.140625" style="1" bestFit="1" customWidth="1"/>
    <col min="1302" max="1303" width="5.5703125" style="1" bestFit="1" customWidth="1"/>
    <col min="1304" max="1305" width="6.28515625" style="1" customWidth="1"/>
    <col min="1306" max="1306" width="7.7109375" style="1" customWidth="1"/>
    <col min="1307" max="1538" width="9.140625" style="1"/>
    <col min="1539" max="1539" width="4.7109375" style="1" customWidth="1"/>
    <col min="1540" max="1540" width="16.28515625" style="1" customWidth="1"/>
    <col min="1541" max="1541" width="9.7109375" style="1" customWidth="1"/>
    <col min="1542" max="1543" width="5.5703125" style="1" bestFit="1" customWidth="1"/>
    <col min="1544" max="1544" width="6.5703125" style="1" bestFit="1" customWidth="1"/>
    <col min="1545" max="1545" width="6.85546875" style="1" bestFit="1" customWidth="1"/>
    <col min="1546" max="1546" width="7.140625" style="1" bestFit="1" customWidth="1"/>
    <col min="1547" max="1547" width="7" style="1" bestFit="1" customWidth="1"/>
    <col min="1548" max="1548" width="9" style="1" bestFit="1" customWidth="1"/>
    <col min="1549" max="1549" width="8.85546875" style="1" bestFit="1" customWidth="1"/>
    <col min="1550" max="1550" width="8" style="1" bestFit="1" customWidth="1"/>
    <col min="1551" max="1552" width="5.85546875" style="1" customWidth="1"/>
    <col min="1553" max="1554" width="7.28515625" style="1" customWidth="1"/>
    <col min="1555" max="1555" width="7.42578125" style="1" customWidth="1"/>
    <col min="1556" max="1556" width="6.28515625" style="1" bestFit="1" customWidth="1"/>
    <col min="1557" max="1557" width="7.140625" style="1" bestFit="1" customWidth="1"/>
    <col min="1558" max="1559" width="5.5703125" style="1" bestFit="1" customWidth="1"/>
    <col min="1560" max="1561" width="6.28515625" style="1" customWidth="1"/>
    <col min="1562" max="1562" width="7.7109375" style="1" customWidth="1"/>
    <col min="1563" max="1794" width="9.140625" style="1"/>
    <col min="1795" max="1795" width="4.7109375" style="1" customWidth="1"/>
    <col min="1796" max="1796" width="16.28515625" style="1" customWidth="1"/>
    <col min="1797" max="1797" width="9.7109375" style="1" customWidth="1"/>
    <col min="1798" max="1799" width="5.5703125" style="1" bestFit="1" customWidth="1"/>
    <col min="1800" max="1800" width="6.5703125" style="1" bestFit="1" customWidth="1"/>
    <col min="1801" max="1801" width="6.85546875" style="1" bestFit="1" customWidth="1"/>
    <col min="1802" max="1802" width="7.140625" style="1" bestFit="1" customWidth="1"/>
    <col min="1803" max="1803" width="7" style="1" bestFit="1" customWidth="1"/>
    <col min="1804" max="1804" width="9" style="1" bestFit="1" customWidth="1"/>
    <col min="1805" max="1805" width="8.85546875" style="1" bestFit="1" customWidth="1"/>
    <col min="1806" max="1806" width="8" style="1" bestFit="1" customWidth="1"/>
    <col min="1807" max="1808" width="5.85546875" style="1" customWidth="1"/>
    <col min="1809" max="1810" width="7.28515625" style="1" customWidth="1"/>
    <col min="1811" max="1811" width="7.42578125" style="1" customWidth="1"/>
    <col min="1812" max="1812" width="6.28515625" style="1" bestFit="1" customWidth="1"/>
    <col min="1813" max="1813" width="7.140625" style="1" bestFit="1" customWidth="1"/>
    <col min="1814" max="1815" width="5.5703125" style="1" bestFit="1" customWidth="1"/>
    <col min="1816" max="1817" width="6.28515625" style="1" customWidth="1"/>
    <col min="1818" max="1818" width="7.7109375" style="1" customWidth="1"/>
    <col min="1819" max="2050" width="9.140625" style="1"/>
    <col min="2051" max="2051" width="4.7109375" style="1" customWidth="1"/>
    <col min="2052" max="2052" width="16.28515625" style="1" customWidth="1"/>
    <col min="2053" max="2053" width="9.7109375" style="1" customWidth="1"/>
    <col min="2054" max="2055" width="5.5703125" style="1" bestFit="1" customWidth="1"/>
    <col min="2056" max="2056" width="6.5703125" style="1" bestFit="1" customWidth="1"/>
    <col min="2057" max="2057" width="6.85546875" style="1" bestFit="1" customWidth="1"/>
    <col min="2058" max="2058" width="7.140625" style="1" bestFit="1" customWidth="1"/>
    <col min="2059" max="2059" width="7" style="1" bestFit="1" customWidth="1"/>
    <col min="2060" max="2060" width="9" style="1" bestFit="1" customWidth="1"/>
    <col min="2061" max="2061" width="8.85546875" style="1" bestFit="1" customWidth="1"/>
    <col min="2062" max="2062" width="8" style="1" bestFit="1" customWidth="1"/>
    <col min="2063" max="2064" width="5.85546875" style="1" customWidth="1"/>
    <col min="2065" max="2066" width="7.28515625" style="1" customWidth="1"/>
    <col min="2067" max="2067" width="7.42578125" style="1" customWidth="1"/>
    <col min="2068" max="2068" width="6.28515625" style="1" bestFit="1" customWidth="1"/>
    <col min="2069" max="2069" width="7.140625" style="1" bestFit="1" customWidth="1"/>
    <col min="2070" max="2071" width="5.5703125" style="1" bestFit="1" customWidth="1"/>
    <col min="2072" max="2073" width="6.28515625" style="1" customWidth="1"/>
    <col min="2074" max="2074" width="7.7109375" style="1" customWidth="1"/>
    <col min="2075" max="2306" width="9.140625" style="1"/>
    <col min="2307" max="2307" width="4.7109375" style="1" customWidth="1"/>
    <col min="2308" max="2308" width="16.28515625" style="1" customWidth="1"/>
    <col min="2309" max="2309" width="9.7109375" style="1" customWidth="1"/>
    <col min="2310" max="2311" width="5.5703125" style="1" bestFit="1" customWidth="1"/>
    <col min="2312" max="2312" width="6.5703125" style="1" bestFit="1" customWidth="1"/>
    <col min="2313" max="2313" width="6.85546875" style="1" bestFit="1" customWidth="1"/>
    <col min="2314" max="2314" width="7.140625" style="1" bestFit="1" customWidth="1"/>
    <col min="2315" max="2315" width="7" style="1" bestFit="1" customWidth="1"/>
    <col min="2316" max="2316" width="9" style="1" bestFit="1" customWidth="1"/>
    <col min="2317" max="2317" width="8.85546875" style="1" bestFit="1" customWidth="1"/>
    <col min="2318" max="2318" width="8" style="1" bestFit="1" customWidth="1"/>
    <col min="2319" max="2320" width="5.85546875" style="1" customWidth="1"/>
    <col min="2321" max="2322" width="7.28515625" style="1" customWidth="1"/>
    <col min="2323" max="2323" width="7.42578125" style="1" customWidth="1"/>
    <col min="2324" max="2324" width="6.28515625" style="1" bestFit="1" customWidth="1"/>
    <col min="2325" max="2325" width="7.140625" style="1" bestFit="1" customWidth="1"/>
    <col min="2326" max="2327" width="5.5703125" style="1" bestFit="1" customWidth="1"/>
    <col min="2328" max="2329" width="6.28515625" style="1" customWidth="1"/>
    <col min="2330" max="2330" width="7.7109375" style="1" customWidth="1"/>
    <col min="2331" max="2562" width="9.140625" style="1"/>
    <col min="2563" max="2563" width="4.7109375" style="1" customWidth="1"/>
    <col min="2564" max="2564" width="16.28515625" style="1" customWidth="1"/>
    <col min="2565" max="2565" width="9.7109375" style="1" customWidth="1"/>
    <col min="2566" max="2567" width="5.5703125" style="1" bestFit="1" customWidth="1"/>
    <col min="2568" max="2568" width="6.5703125" style="1" bestFit="1" customWidth="1"/>
    <col min="2569" max="2569" width="6.85546875" style="1" bestFit="1" customWidth="1"/>
    <col min="2570" max="2570" width="7.140625" style="1" bestFit="1" customWidth="1"/>
    <col min="2571" max="2571" width="7" style="1" bestFit="1" customWidth="1"/>
    <col min="2572" max="2572" width="9" style="1" bestFit="1" customWidth="1"/>
    <col min="2573" max="2573" width="8.85546875" style="1" bestFit="1" customWidth="1"/>
    <col min="2574" max="2574" width="8" style="1" bestFit="1" customWidth="1"/>
    <col min="2575" max="2576" width="5.85546875" style="1" customWidth="1"/>
    <col min="2577" max="2578" width="7.28515625" style="1" customWidth="1"/>
    <col min="2579" max="2579" width="7.42578125" style="1" customWidth="1"/>
    <col min="2580" max="2580" width="6.28515625" style="1" bestFit="1" customWidth="1"/>
    <col min="2581" max="2581" width="7.140625" style="1" bestFit="1" customWidth="1"/>
    <col min="2582" max="2583" width="5.5703125" style="1" bestFit="1" customWidth="1"/>
    <col min="2584" max="2585" width="6.28515625" style="1" customWidth="1"/>
    <col min="2586" max="2586" width="7.7109375" style="1" customWidth="1"/>
    <col min="2587" max="2818" width="9.140625" style="1"/>
    <col min="2819" max="2819" width="4.7109375" style="1" customWidth="1"/>
    <col min="2820" max="2820" width="16.28515625" style="1" customWidth="1"/>
    <col min="2821" max="2821" width="9.7109375" style="1" customWidth="1"/>
    <col min="2822" max="2823" width="5.5703125" style="1" bestFit="1" customWidth="1"/>
    <col min="2824" max="2824" width="6.5703125" style="1" bestFit="1" customWidth="1"/>
    <col min="2825" max="2825" width="6.85546875" style="1" bestFit="1" customWidth="1"/>
    <col min="2826" max="2826" width="7.140625" style="1" bestFit="1" customWidth="1"/>
    <col min="2827" max="2827" width="7" style="1" bestFit="1" customWidth="1"/>
    <col min="2828" max="2828" width="9" style="1" bestFit="1" customWidth="1"/>
    <col min="2829" max="2829" width="8.85546875" style="1" bestFit="1" customWidth="1"/>
    <col min="2830" max="2830" width="8" style="1" bestFit="1" customWidth="1"/>
    <col min="2831" max="2832" width="5.85546875" style="1" customWidth="1"/>
    <col min="2833" max="2834" width="7.28515625" style="1" customWidth="1"/>
    <col min="2835" max="2835" width="7.42578125" style="1" customWidth="1"/>
    <col min="2836" max="2836" width="6.28515625" style="1" bestFit="1" customWidth="1"/>
    <col min="2837" max="2837" width="7.140625" style="1" bestFit="1" customWidth="1"/>
    <col min="2838" max="2839" width="5.5703125" style="1" bestFit="1" customWidth="1"/>
    <col min="2840" max="2841" width="6.28515625" style="1" customWidth="1"/>
    <col min="2842" max="2842" width="7.7109375" style="1" customWidth="1"/>
    <col min="2843" max="3074" width="9.140625" style="1"/>
    <col min="3075" max="3075" width="4.7109375" style="1" customWidth="1"/>
    <col min="3076" max="3076" width="16.28515625" style="1" customWidth="1"/>
    <col min="3077" max="3077" width="9.7109375" style="1" customWidth="1"/>
    <col min="3078" max="3079" width="5.5703125" style="1" bestFit="1" customWidth="1"/>
    <col min="3080" max="3080" width="6.5703125" style="1" bestFit="1" customWidth="1"/>
    <col min="3081" max="3081" width="6.85546875" style="1" bestFit="1" customWidth="1"/>
    <col min="3082" max="3082" width="7.140625" style="1" bestFit="1" customWidth="1"/>
    <col min="3083" max="3083" width="7" style="1" bestFit="1" customWidth="1"/>
    <col min="3084" max="3084" width="9" style="1" bestFit="1" customWidth="1"/>
    <col min="3085" max="3085" width="8.85546875" style="1" bestFit="1" customWidth="1"/>
    <col min="3086" max="3086" width="8" style="1" bestFit="1" customWidth="1"/>
    <col min="3087" max="3088" width="5.85546875" style="1" customWidth="1"/>
    <col min="3089" max="3090" width="7.28515625" style="1" customWidth="1"/>
    <col min="3091" max="3091" width="7.42578125" style="1" customWidth="1"/>
    <col min="3092" max="3092" width="6.28515625" style="1" bestFit="1" customWidth="1"/>
    <col min="3093" max="3093" width="7.140625" style="1" bestFit="1" customWidth="1"/>
    <col min="3094" max="3095" width="5.5703125" style="1" bestFit="1" customWidth="1"/>
    <col min="3096" max="3097" width="6.28515625" style="1" customWidth="1"/>
    <col min="3098" max="3098" width="7.7109375" style="1" customWidth="1"/>
    <col min="3099" max="3330" width="9.140625" style="1"/>
    <col min="3331" max="3331" width="4.7109375" style="1" customWidth="1"/>
    <col min="3332" max="3332" width="16.28515625" style="1" customWidth="1"/>
    <col min="3333" max="3333" width="9.7109375" style="1" customWidth="1"/>
    <col min="3334" max="3335" width="5.5703125" style="1" bestFit="1" customWidth="1"/>
    <col min="3336" max="3336" width="6.5703125" style="1" bestFit="1" customWidth="1"/>
    <col min="3337" max="3337" width="6.85546875" style="1" bestFit="1" customWidth="1"/>
    <col min="3338" max="3338" width="7.140625" style="1" bestFit="1" customWidth="1"/>
    <col min="3339" max="3339" width="7" style="1" bestFit="1" customWidth="1"/>
    <col min="3340" max="3340" width="9" style="1" bestFit="1" customWidth="1"/>
    <col min="3341" max="3341" width="8.85546875" style="1" bestFit="1" customWidth="1"/>
    <col min="3342" max="3342" width="8" style="1" bestFit="1" customWidth="1"/>
    <col min="3343" max="3344" width="5.85546875" style="1" customWidth="1"/>
    <col min="3345" max="3346" width="7.28515625" style="1" customWidth="1"/>
    <col min="3347" max="3347" width="7.42578125" style="1" customWidth="1"/>
    <col min="3348" max="3348" width="6.28515625" style="1" bestFit="1" customWidth="1"/>
    <col min="3349" max="3349" width="7.140625" style="1" bestFit="1" customWidth="1"/>
    <col min="3350" max="3351" width="5.5703125" style="1" bestFit="1" customWidth="1"/>
    <col min="3352" max="3353" width="6.28515625" style="1" customWidth="1"/>
    <col min="3354" max="3354" width="7.7109375" style="1" customWidth="1"/>
    <col min="3355" max="3586" width="9.140625" style="1"/>
    <col min="3587" max="3587" width="4.7109375" style="1" customWidth="1"/>
    <col min="3588" max="3588" width="16.28515625" style="1" customWidth="1"/>
    <col min="3589" max="3589" width="9.7109375" style="1" customWidth="1"/>
    <col min="3590" max="3591" width="5.5703125" style="1" bestFit="1" customWidth="1"/>
    <col min="3592" max="3592" width="6.5703125" style="1" bestFit="1" customWidth="1"/>
    <col min="3593" max="3593" width="6.85546875" style="1" bestFit="1" customWidth="1"/>
    <col min="3594" max="3594" width="7.140625" style="1" bestFit="1" customWidth="1"/>
    <col min="3595" max="3595" width="7" style="1" bestFit="1" customWidth="1"/>
    <col min="3596" max="3596" width="9" style="1" bestFit="1" customWidth="1"/>
    <col min="3597" max="3597" width="8.85546875" style="1" bestFit="1" customWidth="1"/>
    <col min="3598" max="3598" width="8" style="1" bestFit="1" customWidth="1"/>
    <col min="3599" max="3600" width="5.85546875" style="1" customWidth="1"/>
    <col min="3601" max="3602" width="7.28515625" style="1" customWidth="1"/>
    <col min="3603" max="3603" width="7.42578125" style="1" customWidth="1"/>
    <col min="3604" max="3604" width="6.28515625" style="1" bestFit="1" customWidth="1"/>
    <col min="3605" max="3605" width="7.140625" style="1" bestFit="1" customWidth="1"/>
    <col min="3606" max="3607" width="5.5703125" style="1" bestFit="1" customWidth="1"/>
    <col min="3608" max="3609" width="6.28515625" style="1" customWidth="1"/>
    <col min="3610" max="3610" width="7.7109375" style="1" customWidth="1"/>
    <col min="3611" max="3842" width="9.140625" style="1"/>
    <col min="3843" max="3843" width="4.7109375" style="1" customWidth="1"/>
    <col min="3844" max="3844" width="16.28515625" style="1" customWidth="1"/>
    <col min="3845" max="3845" width="9.7109375" style="1" customWidth="1"/>
    <col min="3846" max="3847" width="5.5703125" style="1" bestFit="1" customWidth="1"/>
    <col min="3848" max="3848" width="6.5703125" style="1" bestFit="1" customWidth="1"/>
    <col min="3849" max="3849" width="6.85546875" style="1" bestFit="1" customWidth="1"/>
    <col min="3850" max="3850" width="7.140625" style="1" bestFit="1" customWidth="1"/>
    <col min="3851" max="3851" width="7" style="1" bestFit="1" customWidth="1"/>
    <col min="3852" max="3852" width="9" style="1" bestFit="1" customWidth="1"/>
    <col min="3853" max="3853" width="8.85546875" style="1" bestFit="1" customWidth="1"/>
    <col min="3854" max="3854" width="8" style="1" bestFit="1" customWidth="1"/>
    <col min="3855" max="3856" width="5.85546875" style="1" customWidth="1"/>
    <col min="3857" max="3858" width="7.28515625" style="1" customWidth="1"/>
    <col min="3859" max="3859" width="7.42578125" style="1" customWidth="1"/>
    <col min="3860" max="3860" width="6.28515625" style="1" bestFit="1" customWidth="1"/>
    <col min="3861" max="3861" width="7.140625" style="1" bestFit="1" customWidth="1"/>
    <col min="3862" max="3863" width="5.5703125" style="1" bestFit="1" customWidth="1"/>
    <col min="3864" max="3865" width="6.28515625" style="1" customWidth="1"/>
    <col min="3866" max="3866" width="7.7109375" style="1" customWidth="1"/>
    <col min="3867" max="4098" width="9.140625" style="1"/>
    <col min="4099" max="4099" width="4.7109375" style="1" customWidth="1"/>
    <col min="4100" max="4100" width="16.28515625" style="1" customWidth="1"/>
    <col min="4101" max="4101" width="9.7109375" style="1" customWidth="1"/>
    <col min="4102" max="4103" width="5.5703125" style="1" bestFit="1" customWidth="1"/>
    <col min="4104" max="4104" width="6.5703125" style="1" bestFit="1" customWidth="1"/>
    <col min="4105" max="4105" width="6.85546875" style="1" bestFit="1" customWidth="1"/>
    <col min="4106" max="4106" width="7.140625" style="1" bestFit="1" customWidth="1"/>
    <col min="4107" max="4107" width="7" style="1" bestFit="1" customWidth="1"/>
    <col min="4108" max="4108" width="9" style="1" bestFit="1" customWidth="1"/>
    <col min="4109" max="4109" width="8.85546875" style="1" bestFit="1" customWidth="1"/>
    <col min="4110" max="4110" width="8" style="1" bestFit="1" customWidth="1"/>
    <col min="4111" max="4112" width="5.85546875" style="1" customWidth="1"/>
    <col min="4113" max="4114" width="7.28515625" style="1" customWidth="1"/>
    <col min="4115" max="4115" width="7.42578125" style="1" customWidth="1"/>
    <col min="4116" max="4116" width="6.28515625" style="1" bestFit="1" customWidth="1"/>
    <col min="4117" max="4117" width="7.140625" style="1" bestFit="1" customWidth="1"/>
    <col min="4118" max="4119" width="5.5703125" style="1" bestFit="1" customWidth="1"/>
    <col min="4120" max="4121" width="6.28515625" style="1" customWidth="1"/>
    <col min="4122" max="4122" width="7.7109375" style="1" customWidth="1"/>
    <col min="4123" max="4354" width="9.140625" style="1"/>
    <col min="4355" max="4355" width="4.7109375" style="1" customWidth="1"/>
    <col min="4356" max="4356" width="16.28515625" style="1" customWidth="1"/>
    <col min="4357" max="4357" width="9.7109375" style="1" customWidth="1"/>
    <col min="4358" max="4359" width="5.5703125" style="1" bestFit="1" customWidth="1"/>
    <col min="4360" max="4360" width="6.5703125" style="1" bestFit="1" customWidth="1"/>
    <col min="4361" max="4361" width="6.85546875" style="1" bestFit="1" customWidth="1"/>
    <col min="4362" max="4362" width="7.140625" style="1" bestFit="1" customWidth="1"/>
    <col min="4363" max="4363" width="7" style="1" bestFit="1" customWidth="1"/>
    <col min="4364" max="4364" width="9" style="1" bestFit="1" customWidth="1"/>
    <col min="4365" max="4365" width="8.85546875" style="1" bestFit="1" customWidth="1"/>
    <col min="4366" max="4366" width="8" style="1" bestFit="1" customWidth="1"/>
    <col min="4367" max="4368" width="5.85546875" style="1" customWidth="1"/>
    <col min="4369" max="4370" width="7.28515625" style="1" customWidth="1"/>
    <col min="4371" max="4371" width="7.42578125" style="1" customWidth="1"/>
    <col min="4372" max="4372" width="6.28515625" style="1" bestFit="1" customWidth="1"/>
    <col min="4373" max="4373" width="7.140625" style="1" bestFit="1" customWidth="1"/>
    <col min="4374" max="4375" width="5.5703125" style="1" bestFit="1" customWidth="1"/>
    <col min="4376" max="4377" width="6.28515625" style="1" customWidth="1"/>
    <col min="4378" max="4378" width="7.7109375" style="1" customWidth="1"/>
    <col min="4379" max="4610" width="9.140625" style="1"/>
    <col min="4611" max="4611" width="4.7109375" style="1" customWidth="1"/>
    <col min="4612" max="4612" width="16.28515625" style="1" customWidth="1"/>
    <col min="4613" max="4613" width="9.7109375" style="1" customWidth="1"/>
    <col min="4614" max="4615" width="5.5703125" style="1" bestFit="1" customWidth="1"/>
    <col min="4616" max="4616" width="6.5703125" style="1" bestFit="1" customWidth="1"/>
    <col min="4617" max="4617" width="6.85546875" style="1" bestFit="1" customWidth="1"/>
    <col min="4618" max="4618" width="7.140625" style="1" bestFit="1" customWidth="1"/>
    <col min="4619" max="4619" width="7" style="1" bestFit="1" customWidth="1"/>
    <col min="4620" max="4620" width="9" style="1" bestFit="1" customWidth="1"/>
    <col min="4621" max="4621" width="8.85546875" style="1" bestFit="1" customWidth="1"/>
    <col min="4622" max="4622" width="8" style="1" bestFit="1" customWidth="1"/>
    <col min="4623" max="4624" width="5.85546875" style="1" customWidth="1"/>
    <col min="4625" max="4626" width="7.28515625" style="1" customWidth="1"/>
    <col min="4627" max="4627" width="7.42578125" style="1" customWidth="1"/>
    <col min="4628" max="4628" width="6.28515625" style="1" bestFit="1" customWidth="1"/>
    <col min="4629" max="4629" width="7.140625" style="1" bestFit="1" customWidth="1"/>
    <col min="4630" max="4631" width="5.5703125" style="1" bestFit="1" customWidth="1"/>
    <col min="4632" max="4633" width="6.28515625" style="1" customWidth="1"/>
    <col min="4634" max="4634" width="7.7109375" style="1" customWidth="1"/>
    <col min="4635" max="4866" width="9.140625" style="1"/>
    <col min="4867" max="4867" width="4.7109375" style="1" customWidth="1"/>
    <col min="4868" max="4868" width="16.28515625" style="1" customWidth="1"/>
    <col min="4869" max="4869" width="9.7109375" style="1" customWidth="1"/>
    <col min="4870" max="4871" width="5.5703125" style="1" bestFit="1" customWidth="1"/>
    <col min="4872" max="4872" width="6.5703125" style="1" bestFit="1" customWidth="1"/>
    <col min="4873" max="4873" width="6.85546875" style="1" bestFit="1" customWidth="1"/>
    <col min="4874" max="4874" width="7.140625" style="1" bestFit="1" customWidth="1"/>
    <col min="4875" max="4875" width="7" style="1" bestFit="1" customWidth="1"/>
    <col min="4876" max="4876" width="9" style="1" bestFit="1" customWidth="1"/>
    <col min="4877" max="4877" width="8.85546875" style="1" bestFit="1" customWidth="1"/>
    <col min="4878" max="4878" width="8" style="1" bestFit="1" customWidth="1"/>
    <col min="4879" max="4880" width="5.85546875" style="1" customWidth="1"/>
    <col min="4881" max="4882" width="7.28515625" style="1" customWidth="1"/>
    <col min="4883" max="4883" width="7.42578125" style="1" customWidth="1"/>
    <col min="4884" max="4884" width="6.28515625" style="1" bestFit="1" customWidth="1"/>
    <col min="4885" max="4885" width="7.140625" style="1" bestFit="1" customWidth="1"/>
    <col min="4886" max="4887" width="5.5703125" style="1" bestFit="1" customWidth="1"/>
    <col min="4888" max="4889" width="6.28515625" style="1" customWidth="1"/>
    <col min="4890" max="4890" width="7.7109375" style="1" customWidth="1"/>
    <col min="4891" max="5122" width="9.140625" style="1"/>
    <col min="5123" max="5123" width="4.7109375" style="1" customWidth="1"/>
    <col min="5124" max="5124" width="16.28515625" style="1" customWidth="1"/>
    <col min="5125" max="5125" width="9.7109375" style="1" customWidth="1"/>
    <col min="5126" max="5127" width="5.5703125" style="1" bestFit="1" customWidth="1"/>
    <col min="5128" max="5128" width="6.5703125" style="1" bestFit="1" customWidth="1"/>
    <col min="5129" max="5129" width="6.85546875" style="1" bestFit="1" customWidth="1"/>
    <col min="5130" max="5130" width="7.140625" style="1" bestFit="1" customWidth="1"/>
    <col min="5131" max="5131" width="7" style="1" bestFit="1" customWidth="1"/>
    <col min="5132" max="5132" width="9" style="1" bestFit="1" customWidth="1"/>
    <col min="5133" max="5133" width="8.85546875" style="1" bestFit="1" customWidth="1"/>
    <col min="5134" max="5134" width="8" style="1" bestFit="1" customWidth="1"/>
    <col min="5135" max="5136" width="5.85546875" style="1" customWidth="1"/>
    <col min="5137" max="5138" width="7.28515625" style="1" customWidth="1"/>
    <col min="5139" max="5139" width="7.42578125" style="1" customWidth="1"/>
    <col min="5140" max="5140" width="6.28515625" style="1" bestFit="1" customWidth="1"/>
    <col min="5141" max="5141" width="7.140625" style="1" bestFit="1" customWidth="1"/>
    <col min="5142" max="5143" width="5.5703125" style="1" bestFit="1" customWidth="1"/>
    <col min="5144" max="5145" width="6.28515625" style="1" customWidth="1"/>
    <col min="5146" max="5146" width="7.7109375" style="1" customWidth="1"/>
    <col min="5147" max="5378" width="9.140625" style="1"/>
    <col min="5379" max="5379" width="4.7109375" style="1" customWidth="1"/>
    <col min="5380" max="5380" width="16.28515625" style="1" customWidth="1"/>
    <col min="5381" max="5381" width="9.7109375" style="1" customWidth="1"/>
    <col min="5382" max="5383" width="5.5703125" style="1" bestFit="1" customWidth="1"/>
    <col min="5384" max="5384" width="6.5703125" style="1" bestFit="1" customWidth="1"/>
    <col min="5385" max="5385" width="6.85546875" style="1" bestFit="1" customWidth="1"/>
    <col min="5386" max="5386" width="7.140625" style="1" bestFit="1" customWidth="1"/>
    <col min="5387" max="5387" width="7" style="1" bestFit="1" customWidth="1"/>
    <col min="5388" max="5388" width="9" style="1" bestFit="1" customWidth="1"/>
    <col min="5389" max="5389" width="8.85546875" style="1" bestFit="1" customWidth="1"/>
    <col min="5390" max="5390" width="8" style="1" bestFit="1" customWidth="1"/>
    <col min="5391" max="5392" width="5.85546875" style="1" customWidth="1"/>
    <col min="5393" max="5394" width="7.28515625" style="1" customWidth="1"/>
    <col min="5395" max="5395" width="7.42578125" style="1" customWidth="1"/>
    <col min="5396" max="5396" width="6.28515625" style="1" bestFit="1" customWidth="1"/>
    <col min="5397" max="5397" width="7.140625" style="1" bestFit="1" customWidth="1"/>
    <col min="5398" max="5399" width="5.5703125" style="1" bestFit="1" customWidth="1"/>
    <col min="5400" max="5401" width="6.28515625" style="1" customWidth="1"/>
    <col min="5402" max="5402" width="7.7109375" style="1" customWidth="1"/>
    <col min="5403" max="5634" width="9.140625" style="1"/>
    <col min="5635" max="5635" width="4.7109375" style="1" customWidth="1"/>
    <col min="5636" max="5636" width="16.28515625" style="1" customWidth="1"/>
    <col min="5637" max="5637" width="9.7109375" style="1" customWidth="1"/>
    <col min="5638" max="5639" width="5.5703125" style="1" bestFit="1" customWidth="1"/>
    <col min="5640" max="5640" width="6.5703125" style="1" bestFit="1" customWidth="1"/>
    <col min="5641" max="5641" width="6.85546875" style="1" bestFit="1" customWidth="1"/>
    <col min="5642" max="5642" width="7.140625" style="1" bestFit="1" customWidth="1"/>
    <col min="5643" max="5643" width="7" style="1" bestFit="1" customWidth="1"/>
    <col min="5644" max="5644" width="9" style="1" bestFit="1" customWidth="1"/>
    <col min="5645" max="5645" width="8.85546875" style="1" bestFit="1" customWidth="1"/>
    <col min="5646" max="5646" width="8" style="1" bestFit="1" customWidth="1"/>
    <col min="5647" max="5648" width="5.85546875" style="1" customWidth="1"/>
    <col min="5649" max="5650" width="7.28515625" style="1" customWidth="1"/>
    <col min="5651" max="5651" width="7.42578125" style="1" customWidth="1"/>
    <col min="5652" max="5652" width="6.28515625" style="1" bestFit="1" customWidth="1"/>
    <col min="5653" max="5653" width="7.140625" style="1" bestFit="1" customWidth="1"/>
    <col min="5654" max="5655" width="5.5703125" style="1" bestFit="1" customWidth="1"/>
    <col min="5656" max="5657" width="6.28515625" style="1" customWidth="1"/>
    <col min="5658" max="5658" width="7.7109375" style="1" customWidth="1"/>
    <col min="5659" max="5890" width="9.140625" style="1"/>
    <col min="5891" max="5891" width="4.7109375" style="1" customWidth="1"/>
    <col min="5892" max="5892" width="16.28515625" style="1" customWidth="1"/>
    <col min="5893" max="5893" width="9.7109375" style="1" customWidth="1"/>
    <col min="5894" max="5895" width="5.5703125" style="1" bestFit="1" customWidth="1"/>
    <col min="5896" max="5896" width="6.5703125" style="1" bestFit="1" customWidth="1"/>
    <col min="5897" max="5897" width="6.85546875" style="1" bestFit="1" customWidth="1"/>
    <col min="5898" max="5898" width="7.140625" style="1" bestFit="1" customWidth="1"/>
    <col min="5899" max="5899" width="7" style="1" bestFit="1" customWidth="1"/>
    <col min="5900" max="5900" width="9" style="1" bestFit="1" customWidth="1"/>
    <col min="5901" max="5901" width="8.85546875" style="1" bestFit="1" customWidth="1"/>
    <col min="5902" max="5902" width="8" style="1" bestFit="1" customWidth="1"/>
    <col min="5903" max="5904" width="5.85546875" style="1" customWidth="1"/>
    <col min="5905" max="5906" width="7.28515625" style="1" customWidth="1"/>
    <col min="5907" max="5907" width="7.42578125" style="1" customWidth="1"/>
    <col min="5908" max="5908" width="6.28515625" style="1" bestFit="1" customWidth="1"/>
    <col min="5909" max="5909" width="7.140625" style="1" bestFit="1" customWidth="1"/>
    <col min="5910" max="5911" width="5.5703125" style="1" bestFit="1" customWidth="1"/>
    <col min="5912" max="5913" width="6.28515625" style="1" customWidth="1"/>
    <col min="5914" max="5914" width="7.7109375" style="1" customWidth="1"/>
    <col min="5915" max="6146" width="9.140625" style="1"/>
    <col min="6147" max="6147" width="4.7109375" style="1" customWidth="1"/>
    <col min="6148" max="6148" width="16.28515625" style="1" customWidth="1"/>
    <col min="6149" max="6149" width="9.7109375" style="1" customWidth="1"/>
    <col min="6150" max="6151" width="5.5703125" style="1" bestFit="1" customWidth="1"/>
    <col min="6152" max="6152" width="6.5703125" style="1" bestFit="1" customWidth="1"/>
    <col min="6153" max="6153" width="6.85546875" style="1" bestFit="1" customWidth="1"/>
    <col min="6154" max="6154" width="7.140625" style="1" bestFit="1" customWidth="1"/>
    <col min="6155" max="6155" width="7" style="1" bestFit="1" customWidth="1"/>
    <col min="6156" max="6156" width="9" style="1" bestFit="1" customWidth="1"/>
    <col min="6157" max="6157" width="8.85546875" style="1" bestFit="1" customWidth="1"/>
    <col min="6158" max="6158" width="8" style="1" bestFit="1" customWidth="1"/>
    <col min="6159" max="6160" width="5.85546875" style="1" customWidth="1"/>
    <col min="6161" max="6162" width="7.28515625" style="1" customWidth="1"/>
    <col min="6163" max="6163" width="7.42578125" style="1" customWidth="1"/>
    <col min="6164" max="6164" width="6.28515625" style="1" bestFit="1" customWidth="1"/>
    <col min="6165" max="6165" width="7.140625" style="1" bestFit="1" customWidth="1"/>
    <col min="6166" max="6167" width="5.5703125" style="1" bestFit="1" customWidth="1"/>
    <col min="6168" max="6169" width="6.28515625" style="1" customWidth="1"/>
    <col min="6170" max="6170" width="7.7109375" style="1" customWidth="1"/>
    <col min="6171" max="6402" width="9.140625" style="1"/>
    <col min="6403" max="6403" width="4.7109375" style="1" customWidth="1"/>
    <col min="6404" max="6404" width="16.28515625" style="1" customWidth="1"/>
    <col min="6405" max="6405" width="9.7109375" style="1" customWidth="1"/>
    <col min="6406" max="6407" width="5.5703125" style="1" bestFit="1" customWidth="1"/>
    <col min="6408" max="6408" width="6.5703125" style="1" bestFit="1" customWidth="1"/>
    <col min="6409" max="6409" width="6.85546875" style="1" bestFit="1" customWidth="1"/>
    <col min="6410" max="6410" width="7.140625" style="1" bestFit="1" customWidth="1"/>
    <col min="6411" max="6411" width="7" style="1" bestFit="1" customWidth="1"/>
    <col min="6412" max="6412" width="9" style="1" bestFit="1" customWidth="1"/>
    <col min="6413" max="6413" width="8.85546875" style="1" bestFit="1" customWidth="1"/>
    <col min="6414" max="6414" width="8" style="1" bestFit="1" customWidth="1"/>
    <col min="6415" max="6416" width="5.85546875" style="1" customWidth="1"/>
    <col min="6417" max="6418" width="7.28515625" style="1" customWidth="1"/>
    <col min="6419" max="6419" width="7.42578125" style="1" customWidth="1"/>
    <col min="6420" max="6420" width="6.28515625" style="1" bestFit="1" customWidth="1"/>
    <col min="6421" max="6421" width="7.140625" style="1" bestFit="1" customWidth="1"/>
    <col min="6422" max="6423" width="5.5703125" style="1" bestFit="1" customWidth="1"/>
    <col min="6424" max="6425" width="6.28515625" style="1" customWidth="1"/>
    <col min="6426" max="6426" width="7.7109375" style="1" customWidth="1"/>
    <col min="6427" max="6658" width="9.140625" style="1"/>
    <col min="6659" max="6659" width="4.7109375" style="1" customWidth="1"/>
    <col min="6660" max="6660" width="16.28515625" style="1" customWidth="1"/>
    <col min="6661" max="6661" width="9.7109375" style="1" customWidth="1"/>
    <col min="6662" max="6663" width="5.5703125" style="1" bestFit="1" customWidth="1"/>
    <col min="6664" max="6664" width="6.5703125" style="1" bestFit="1" customWidth="1"/>
    <col min="6665" max="6665" width="6.85546875" style="1" bestFit="1" customWidth="1"/>
    <col min="6666" max="6666" width="7.140625" style="1" bestFit="1" customWidth="1"/>
    <col min="6667" max="6667" width="7" style="1" bestFit="1" customWidth="1"/>
    <col min="6668" max="6668" width="9" style="1" bestFit="1" customWidth="1"/>
    <col min="6669" max="6669" width="8.85546875" style="1" bestFit="1" customWidth="1"/>
    <col min="6670" max="6670" width="8" style="1" bestFit="1" customWidth="1"/>
    <col min="6671" max="6672" width="5.85546875" style="1" customWidth="1"/>
    <col min="6673" max="6674" width="7.28515625" style="1" customWidth="1"/>
    <col min="6675" max="6675" width="7.42578125" style="1" customWidth="1"/>
    <col min="6676" max="6676" width="6.28515625" style="1" bestFit="1" customWidth="1"/>
    <col min="6677" max="6677" width="7.140625" style="1" bestFit="1" customWidth="1"/>
    <col min="6678" max="6679" width="5.5703125" style="1" bestFit="1" customWidth="1"/>
    <col min="6680" max="6681" width="6.28515625" style="1" customWidth="1"/>
    <col min="6682" max="6682" width="7.7109375" style="1" customWidth="1"/>
    <col min="6683" max="6914" width="9.140625" style="1"/>
    <col min="6915" max="6915" width="4.7109375" style="1" customWidth="1"/>
    <col min="6916" max="6916" width="16.28515625" style="1" customWidth="1"/>
    <col min="6917" max="6917" width="9.7109375" style="1" customWidth="1"/>
    <col min="6918" max="6919" width="5.5703125" style="1" bestFit="1" customWidth="1"/>
    <col min="6920" max="6920" width="6.5703125" style="1" bestFit="1" customWidth="1"/>
    <col min="6921" max="6921" width="6.85546875" style="1" bestFit="1" customWidth="1"/>
    <col min="6922" max="6922" width="7.140625" style="1" bestFit="1" customWidth="1"/>
    <col min="6923" max="6923" width="7" style="1" bestFit="1" customWidth="1"/>
    <col min="6924" max="6924" width="9" style="1" bestFit="1" customWidth="1"/>
    <col min="6925" max="6925" width="8.85546875" style="1" bestFit="1" customWidth="1"/>
    <col min="6926" max="6926" width="8" style="1" bestFit="1" customWidth="1"/>
    <col min="6927" max="6928" width="5.85546875" style="1" customWidth="1"/>
    <col min="6929" max="6930" width="7.28515625" style="1" customWidth="1"/>
    <col min="6931" max="6931" width="7.42578125" style="1" customWidth="1"/>
    <col min="6932" max="6932" width="6.28515625" style="1" bestFit="1" customWidth="1"/>
    <col min="6933" max="6933" width="7.140625" style="1" bestFit="1" customWidth="1"/>
    <col min="6934" max="6935" width="5.5703125" style="1" bestFit="1" customWidth="1"/>
    <col min="6936" max="6937" width="6.28515625" style="1" customWidth="1"/>
    <col min="6938" max="6938" width="7.7109375" style="1" customWidth="1"/>
    <col min="6939" max="7170" width="9.140625" style="1"/>
    <col min="7171" max="7171" width="4.7109375" style="1" customWidth="1"/>
    <col min="7172" max="7172" width="16.28515625" style="1" customWidth="1"/>
    <col min="7173" max="7173" width="9.7109375" style="1" customWidth="1"/>
    <col min="7174" max="7175" width="5.5703125" style="1" bestFit="1" customWidth="1"/>
    <col min="7176" max="7176" width="6.5703125" style="1" bestFit="1" customWidth="1"/>
    <col min="7177" max="7177" width="6.85546875" style="1" bestFit="1" customWidth="1"/>
    <col min="7178" max="7178" width="7.140625" style="1" bestFit="1" customWidth="1"/>
    <col min="7179" max="7179" width="7" style="1" bestFit="1" customWidth="1"/>
    <col min="7180" max="7180" width="9" style="1" bestFit="1" customWidth="1"/>
    <col min="7181" max="7181" width="8.85546875" style="1" bestFit="1" customWidth="1"/>
    <col min="7182" max="7182" width="8" style="1" bestFit="1" customWidth="1"/>
    <col min="7183" max="7184" width="5.85546875" style="1" customWidth="1"/>
    <col min="7185" max="7186" width="7.28515625" style="1" customWidth="1"/>
    <col min="7187" max="7187" width="7.42578125" style="1" customWidth="1"/>
    <col min="7188" max="7188" width="6.28515625" style="1" bestFit="1" customWidth="1"/>
    <col min="7189" max="7189" width="7.140625" style="1" bestFit="1" customWidth="1"/>
    <col min="7190" max="7191" width="5.5703125" style="1" bestFit="1" customWidth="1"/>
    <col min="7192" max="7193" width="6.28515625" style="1" customWidth="1"/>
    <col min="7194" max="7194" width="7.7109375" style="1" customWidth="1"/>
    <col min="7195" max="7426" width="9.140625" style="1"/>
    <col min="7427" max="7427" width="4.7109375" style="1" customWidth="1"/>
    <col min="7428" max="7428" width="16.28515625" style="1" customWidth="1"/>
    <col min="7429" max="7429" width="9.7109375" style="1" customWidth="1"/>
    <col min="7430" max="7431" width="5.5703125" style="1" bestFit="1" customWidth="1"/>
    <col min="7432" max="7432" width="6.5703125" style="1" bestFit="1" customWidth="1"/>
    <col min="7433" max="7433" width="6.85546875" style="1" bestFit="1" customWidth="1"/>
    <col min="7434" max="7434" width="7.140625" style="1" bestFit="1" customWidth="1"/>
    <col min="7435" max="7435" width="7" style="1" bestFit="1" customWidth="1"/>
    <col min="7436" max="7436" width="9" style="1" bestFit="1" customWidth="1"/>
    <col min="7437" max="7437" width="8.85546875" style="1" bestFit="1" customWidth="1"/>
    <col min="7438" max="7438" width="8" style="1" bestFit="1" customWidth="1"/>
    <col min="7439" max="7440" width="5.85546875" style="1" customWidth="1"/>
    <col min="7441" max="7442" width="7.28515625" style="1" customWidth="1"/>
    <col min="7443" max="7443" width="7.42578125" style="1" customWidth="1"/>
    <col min="7444" max="7444" width="6.28515625" style="1" bestFit="1" customWidth="1"/>
    <col min="7445" max="7445" width="7.140625" style="1" bestFit="1" customWidth="1"/>
    <col min="7446" max="7447" width="5.5703125" style="1" bestFit="1" customWidth="1"/>
    <col min="7448" max="7449" width="6.28515625" style="1" customWidth="1"/>
    <col min="7450" max="7450" width="7.7109375" style="1" customWidth="1"/>
    <col min="7451" max="7682" width="9.140625" style="1"/>
    <col min="7683" max="7683" width="4.7109375" style="1" customWidth="1"/>
    <col min="7684" max="7684" width="16.28515625" style="1" customWidth="1"/>
    <col min="7685" max="7685" width="9.7109375" style="1" customWidth="1"/>
    <col min="7686" max="7687" width="5.5703125" style="1" bestFit="1" customWidth="1"/>
    <col min="7688" max="7688" width="6.5703125" style="1" bestFit="1" customWidth="1"/>
    <col min="7689" max="7689" width="6.85546875" style="1" bestFit="1" customWidth="1"/>
    <col min="7690" max="7690" width="7.140625" style="1" bestFit="1" customWidth="1"/>
    <col min="7691" max="7691" width="7" style="1" bestFit="1" customWidth="1"/>
    <col min="7692" max="7692" width="9" style="1" bestFit="1" customWidth="1"/>
    <col min="7693" max="7693" width="8.85546875" style="1" bestFit="1" customWidth="1"/>
    <col min="7694" max="7694" width="8" style="1" bestFit="1" customWidth="1"/>
    <col min="7695" max="7696" width="5.85546875" style="1" customWidth="1"/>
    <col min="7697" max="7698" width="7.28515625" style="1" customWidth="1"/>
    <col min="7699" max="7699" width="7.42578125" style="1" customWidth="1"/>
    <col min="7700" max="7700" width="6.28515625" style="1" bestFit="1" customWidth="1"/>
    <col min="7701" max="7701" width="7.140625" style="1" bestFit="1" customWidth="1"/>
    <col min="7702" max="7703" width="5.5703125" style="1" bestFit="1" customWidth="1"/>
    <col min="7704" max="7705" width="6.28515625" style="1" customWidth="1"/>
    <col min="7706" max="7706" width="7.7109375" style="1" customWidth="1"/>
    <col min="7707" max="7938" width="9.140625" style="1"/>
    <col min="7939" max="7939" width="4.7109375" style="1" customWidth="1"/>
    <col min="7940" max="7940" width="16.28515625" style="1" customWidth="1"/>
    <col min="7941" max="7941" width="9.7109375" style="1" customWidth="1"/>
    <col min="7942" max="7943" width="5.5703125" style="1" bestFit="1" customWidth="1"/>
    <col min="7944" max="7944" width="6.5703125" style="1" bestFit="1" customWidth="1"/>
    <col min="7945" max="7945" width="6.85546875" style="1" bestFit="1" customWidth="1"/>
    <col min="7946" max="7946" width="7.140625" style="1" bestFit="1" customWidth="1"/>
    <col min="7947" max="7947" width="7" style="1" bestFit="1" customWidth="1"/>
    <col min="7948" max="7948" width="9" style="1" bestFit="1" customWidth="1"/>
    <col min="7949" max="7949" width="8.85546875" style="1" bestFit="1" customWidth="1"/>
    <col min="7950" max="7950" width="8" style="1" bestFit="1" customWidth="1"/>
    <col min="7951" max="7952" width="5.85546875" style="1" customWidth="1"/>
    <col min="7953" max="7954" width="7.28515625" style="1" customWidth="1"/>
    <col min="7955" max="7955" width="7.42578125" style="1" customWidth="1"/>
    <col min="7956" max="7956" width="6.28515625" style="1" bestFit="1" customWidth="1"/>
    <col min="7957" max="7957" width="7.140625" style="1" bestFit="1" customWidth="1"/>
    <col min="7958" max="7959" width="5.5703125" style="1" bestFit="1" customWidth="1"/>
    <col min="7960" max="7961" width="6.28515625" style="1" customWidth="1"/>
    <col min="7962" max="7962" width="7.7109375" style="1" customWidth="1"/>
    <col min="7963" max="8194" width="9.140625" style="1"/>
    <col min="8195" max="8195" width="4.7109375" style="1" customWidth="1"/>
    <col min="8196" max="8196" width="16.28515625" style="1" customWidth="1"/>
    <col min="8197" max="8197" width="9.7109375" style="1" customWidth="1"/>
    <col min="8198" max="8199" width="5.5703125" style="1" bestFit="1" customWidth="1"/>
    <col min="8200" max="8200" width="6.5703125" style="1" bestFit="1" customWidth="1"/>
    <col min="8201" max="8201" width="6.85546875" style="1" bestFit="1" customWidth="1"/>
    <col min="8202" max="8202" width="7.140625" style="1" bestFit="1" customWidth="1"/>
    <col min="8203" max="8203" width="7" style="1" bestFit="1" customWidth="1"/>
    <col min="8204" max="8204" width="9" style="1" bestFit="1" customWidth="1"/>
    <col min="8205" max="8205" width="8.85546875" style="1" bestFit="1" customWidth="1"/>
    <col min="8206" max="8206" width="8" style="1" bestFit="1" customWidth="1"/>
    <col min="8207" max="8208" width="5.85546875" style="1" customWidth="1"/>
    <col min="8209" max="8210" width="7.28515625" style="1" customWidth="1"/>
    <col min="8211" max="8211" width="7.42578125" style="1" customWidth="1"/>
    <col min="8212" max="8212" width="6.28515625" style="1" bestFit="1" customWidth="1"/>
    <col min="8213" max="8213" width="7.140625" style="1" bestFit="1" customWidth="1"/>
    <col min="8214" max="8215" width="5.5703125" style="1" bestFit="1" customWidth="1"/>
    <col min="8216" max="8217" width="6.28515625" style="1" customWidth="1"/>
    <col min="8218" max="8218" width="7.7109375" style="1" customWidth="1"/>
    <col min="8219" max="8450" width="9.140625" style="1"/>
    <col min="8451" max="8451" width="4.7109375" style="1" customWidth="1"/>
    <col min="8452" max="8452" width="16.28515625" style="1" customWidth="1"/>
    <col min="8453" max="8453" width="9.7109375" style="1" customWidth="1"/>
    <col min="8454" max="8455" width="5.5703125" style="1" bestFit="1" customWidth="1"/>
    <col min="8456" max="8456" width="6.5703125" style="1" bestFit="1" customWidth="1"/>
    <col min="8457" max="8457" width="6.85546875" style="1" bestFit="1" customWidth="1"/>
    <col min="8458" max="8458" width="7.140625" style="1" bestFit="1" customWidth="1"/>
    <col min="8459" max="8459" width="7" style="1" bestFit="1" customWidth="1"/>
    <col min="8460" max="8460" width="9" style="1" bestFit="1" customWidth="1"/>
    <col min="8461" max="8461" width="8.85546875" style="1" bestFit="1" customWidth="1"/>
    <col min="8462" max="8462" width="8" style="1" bestFit="1" customWidth="1"/>
    <col min="8463" max="8464" width="5.85546875" style="1" customWidth="1"/>
    <col min="8465" max="8466" width="7.28515625" style="1" customWidth="1"/>
    <col min="8467" max="8467" width="7.42578125" style="1" customWidth="1"/>
    <col min="8468" max="8468" width="6.28515625" style="1" bestFit="1" customWidth="1"/>
    <col min="8469" max="8469" width="7.140625" style="1" bestFit="1" customWidth="1"/>
    <col min="8470" max="8471" width="5.5703125" style="1" bestFit="1" customWidth="1"/>
    <col min="8472" max="8473" width="6.28515625" style="1" customWidth="1"/>
    <col min="8474" max="8474" width="7.7109375" style="1" customWidth="1"/>
    <col min="8475" max="8706" width="9.140625" style="1"/>
    <col min="8707" max="8707" width="4.7109375" style="1" customWidth="1"/>
    <col min="8708" max="8708" width="16.28515625" style="1" customWidth="1"/>
    <col min="8709" max="8709" width="9.7109375" style="1" customWidth="1"/>
    <col min="8710" max="8711" width="5.5703125" style="1" bestFit="1" customWidth="1"/>
    <col min="8712" max="8712" width="6.5703125" style="1" bestFit="1" customWidth="1"/>
    <col min="8713" max="8713" width="6.85546875" style="1" bestFit="1" customWidth="1"/>
    <col min="8714" max="8714" width="7.140625" style="1" bestFit="1" customWidth="1"/>
    <col min="8715" max="8715" width="7" style="1" bestFit="1" customWidth="1"/>
    <col min="8716" max="8716" width="9" style="1" bestFit="1" customWidth="1"/>
    <col min="8717" max="8717" width="8.85546875" style="1" bestFit="1" customWidth="1"/>
    <col min="8718" max="8718" width="8" style="1" bestFit="1" customWidth="1"/>
    <col min="8719" max="8720" width="5.85546875" style="1" customWidth="1"/>
    <col min="8721" max="8722" width="7.28515625" style="1" customWidth="1"/>
    <col min="8723" max="8723" width="7.42578125" style="1" customWidth="1"/>
    <col min="8724" max="8724" width="6.28515625" style="1" bestFit="1" customWidth="1"/>
    <col min="8725" max="8725" width="7.140625" style="1" bestFit="1" customWidth="1"/>
    <col min="8726" max="8727" width="5.5703125" style="1" bestFit="1" customWidth="1"/>
    <col min="8728" max="8729" width="6.28515625" style="1" customWidth="1"/>
    <col min="8730" max="8730" width="7.7109375" style="1" customWidth="1"/>
    <col min="8731" max="8962" width="9.140625" style="1"/>
    <col min="8963" max="8963" width="4.7109375" style="1" customWidth="1"/>
    <col min="8964" max="8964" width="16.28515625" style="1" customWidth="1"/>
    <col min="8965" max="8965" width="9.7109375" style="1" customWidth="1"/>
    <col min="8966" max="8967" width="5.5703125" style="1" bestFit="1" customWidth="1"/>
    <col min="8968" max="8968" width="6.5703125" style="1" bestFit="1" customWidth="1"/>
    <col min="8969" max="8969" width="6.85546875" style="1" bestFit="1" customWidth="1"/>
    <col min="8970" max="8970" width="7.140625" style="1" bestFit="1" customWidth="1"/>
    <col min="8971" max="8971" width="7" style="1" bestFit="1" customWidth="1"/>
    <col min="8972" max="8972" width="9" style="1" bestFit="1" customWidth="1"/>
    <col min="8973" max="8973" width="8.85546875" style="1" bestFit="1" customWidth="1"/>
    <col min="8974" max="8974" width="8" style="1" bestFit="1" customWidth="1"/>
    <col min="8975" max="8976" width="5.85546875" style="1" customWidth="1"/>
    <col min="8977" max="8978" width="7.28515625" style="1" customWidth="1"/>
    <col min="8979" max="8979" width="7.42578125" style="1" customWidth="1"/>
    <col min="8980" max="8980" width="6.28515625" style="1" bestFit="1" customWidth="1"/>
    <col min="8981" max="8981" width="7.140625" style="1" bestFit="1" customWidth="1"/>
    <col min="8982" max="8983" width="5.5703125" style="1" bestFit="1" customWidth="1"/>
    <col min="8984" max="8985" width="6.28515625" style="1" customWidth="1"/>
    <col min="8986" max="8986" width="7.7109375" style="1" customWidth="1"/>
    <col min="8987" max="9218" width="9.140625" style="1"/>
    <col min="9219" max="9219" width="4.7109375" style="1" customWidth="1"/>
    <col min="9220" max="9220" width="16.28515625" style="1" customWidth="1"/>
    <col min="9221" max="9221" width="9.7109375" style="1" customWidth="1"/>
    <col min="9222" max="9223" width="5.5703125" style="1" bestFit="1" customWidth="1"/>
    <col min="9224" max="9224" width="6.5703125" style="1" bestFit="1" customWidth="1"/>
    <col min="9225" max="9225" width="6.85546875" style="1" bestFit="1" customWidth="1"/>
    <col min="9226" max="9226" width="7.140625" style="1" bestFit="1" customWidth="1"/>
    <col min="9227" max="9227" width="7" style="1" bestFit="1" customWidth="1"/>
    <col min="9228" max="9228" width="9" style="1" bestFit="1" customWidth="1"/>
    <col min="9229" max="9229" width="8.85546875" style="1" bestFit="1" customWidth="1"/>
    <col min="9230" max="9230" width="8" style="1" bestFit="1" customWidth="1"/>
    <col min="9231" max="9232" width="5.85546875" style="1" customWidth="1"/>
    <col min="9233" max="9234" width="7.28515625" style="1" customWidth="1"/>
    <col min="9235" max="9235" width="7.42578125" style="1" customWidth="1"/>
    <col min="9236" max="9236" width="6.28515625" style="1" bestFit="1" customWidth="1"/>
    <col min="9237" max="9237" width="7.140625" style="1" bestFit="1" customWidth="1"/>
    <col min="9238" max="9239" width="5.5703125" style="1" bestFit="1" customWidth="1"/>
    <col min="9240" max="9241" width="6.28515625" style="1" customWidth="1"/>
    <col min="9242" max="9242" width="7.7109375" style="1" customWidth="1"/>
    <col min="9243" max="9474" width="9.140625" style="1"/>
    <col min="9475" max="9475" width="4.7109375" style="1" customWidth="1"/>
    <col min="9476" max="9476" width="16.28515625" style="1" customWidth="1"/>
    <col min="9477" max="9477" width="9.7109375" style="1" customWidth="1"/>
    <col min="9478" max="9479" width="5.5703125" style="1" bestFit="1" customWidth="1"/>
    <col min="9480" max="9480" width="6.5703125" style="1" bestFit="1" customWidth="1"/>
    <col min="9481" max="9481" width="6.85546875" style="1" bestFit="1" customWidth="1"/>
    <col min="9482" max="9482" width="7.140625" style="1" bestFit="1" customWidth="1"/>
    <col min="9483" max="9483" width="7" style="1" bestFit="1" customWidth="1"/>
    <col min="9484" max="9484" width="9" style="1" bestFit="1" customWidth="1"/>
    <col min="9485" max="9485" width="8.85546875" style="1" bestFit="1" customWidth="1"/>
    <col min="9486" max="9486" width="8" style="1" bestFit="1" customWidth="1"/>
    <col min="9487" max="9488" width="5.85546875" style="1" customWidth="1"/>
    <col min="9489" max="9490" width="7.28515625" style="1" customWidth="1"/>
    <col min="9491" max="9491" width="7.42578125" style="1" customWidth="1"/>
    <col min="9492" max="9492" width="6.28515625" style="1" bestFit="1" customWidth="1"/>
    <col min="9493" max="9493" width="7.140625" style="1" bestFit="1" customWidth="1"/>
    <col min="9494" max="9495" width="5.5703125" style="1" bestFit="1" customWidth="1"/>
    <col min="9496" max="9497" width="6.28515625" style="1" customWidth="1"/>
    <col min="9498" max="9498" width="7.7109375" style="1" customWidth="1"/>
    <col min="9499" max="9730" width="9.140625" style="1"/>
    <col min="9731" max="9731" width="4.7109375" style="1" customWidth="1"/>
    <col min="9732" max="9732" width="16.28515625" style="1" customWidth="1"/>
    <col min="9733" max="9733" width="9.7109375" style="1" customWidth="1"/>
    <col min="9734" max="9735" width="5.5703125" style="1" bestFit="1" customWidth="1"/>
    <col min="9736" max="9736" width="6.5703125" style="1" bestFit="1" customWidth="1"/>
    <col min="9737" max="9737" width="6.85546875" style="1" bestFit="1" customWidth="1"/>
    <col min="9738" max="9738" width="7.140625" style="1" bestFit="1" customWidth="1"/>
    <col min="9739" max="9739" width="7" style="1" bestFit="1" customWidth="1"/>
    <col min="9740" max="9740" width="9" style="1" bestFit="1" customWidth="1"/>
    <col min="9741" max="9741" width="8.85546875" style="1" bestFit="1" customWidth="1"/>
    <col min="9742" max="9742" width="8" style="1" bestFit="1" customWidth="1"/>
    <col min="9743" max="9744" width="5.85546875" style="1" customWidth="1"/>
    <col min="9745" max="9746" width="7.28515625" style="1" customWidth="1"/>
    <col min="9747" max="9747" width="7.42578125" style="1" customWidth="1"/>
    <col min="9748" max="9748" width="6.28515625" style="1" bestFit="1" customWidth="1"/>
    <col min="9749" max="9749" width="7.140625" style="1" bestFit="1" customWidth="1"/>
    <col min="9750" max="9751" width="5.5703125" style="1" bestFit="1" customWidth="1"/>
    <col min="9752" max="9753" width="6.28515625" style="1" customWidth="1"/>
    <col min="9754" max="9754" width="7.7109375" style="1" customWidth="1"/>
    <col min="9755" max="9986" width="9.140625" style="1"/>
    <col min="9987" max="9987" width="4.7109375" style="1" customWidth="1"/>
    <col min="9988" max="9988" width="16.28515625" style="1" customWidth="1"/>
    <col min="9989" max="9989" width="9.7109375" style="1" customWidth="1"/>
    <col min="9990" max="9991" width="5.5703125" style="1" bestFit="1" customWidth="1"/>
    <col min="9992" max="9992" width="6.5703125" style="1" bestFit="1" customWidth="1"/>
    <col min="9993" max="9993" width="6.85546875" style="1" bestFit="1" customWidth="1"/>
    <col min="9994" max="9994" width="7.140625" style="1" bestFit="1" customWidth="1"/>
    <col min="9995" max="9995" width="7" style="1" bestFit="1" customWidth="1"/>
    <col min="9996" max="9996" width="9" style="1" bestFit="1" customWidth="1"/>
    <col min="9997" max="9997" width="8.85546875" style="1" bestFit="1" customWidth="1"/>
    <col min="9998" max="9998" width="8" style="1" bestFit="1" customWidth="1"/>
    <col min="9999" max="10000" width="5.85546875" style="1" customWidth="1"/>
    <col min="10001" max="10002" width="7.28515625" style="1" customWidth="1"/>
    <col min="10003" max="10003" width="7.42578125" style="1" customWidth="1"/>
    <col min="10004" max="10004" width="6.28515625" style="1" bestFit="1" customWidth="1"/>
    <col min="10005" max="10005" width="7.140625" style="1" bestFit="1" customWidth="1"/>
    <col min="10006" max="10007" width="5.5703125" style="1" bestFit="1" customWidth="1"/>
    <col min="10008" max="10009" width="6.28515625" style="1" customWidth="1"/>
    <col min="10010" max="10010" width="7.7109375" style="1" customWidth="1"/>
    <col min="10011" max="10242" width="9.140625" style="1"/>
    <col min="10243" max="10243" width="4.7109375" style="1" customWidth="1"/>
    <col min="10244" max="10244" width="16.28515625" style="1" customWidth="1"/>
    <col min="10245" max="10245" width="9.7109375" style="1" customWidth="1"/>
    <col min="10246" max="10247" width="5.5703125" style="1" bestFit="1" customWidth="1"/>
    <col min="10248" max="10248" width="6.5703125" style="1" bestFit="1" customWidth="1"/>
    <col min="10249" max="10249" width="6.85546875" style="1" bestFit="1" customWidth="1"/>
    <col min="10250" max="10250" width="7.140625" style="1" bestFit="1" customWidth="1"/>
    <col min="10251" max="10251" width="7" style="1" bestFit="1" customWidth="1"/>
    <col min="10252" max="10252" width="9" style="1" bestFit="1" customWidth="1"/>
    <col min="10253" max="10253" width="8.85546875" style="1" bestFit="1" customWidth="1"/>
    <col min="10254" max="10254" width="8" style="1" bestFit="1" customWidth="1"/>
    <col min="10255" max="10256" width="5.85546875" style="1" customWidth="1"/>
    <col min="10257" max="10258" width="7.28515625" style="1" customWidth="1"/>
    <col min="10259" max="10259" width="7.42578125" style="1" customWidth="1"/>
    <col min="10260" max="10260" width="6.28515625" style="1" bestFit="1" customWidth="1"/>
    <col min="10261" max="10261" width="7.140625" style="1" bestFit="1" customWidth="1"/>
    <col min="10262" max="10263" width="5.5703125" style="1" bestFit="1" customWidth="1"/>
    <col min="10264" max="10265" width="6.28515625" style="1" customWidth="1"/>
    <col min="10266" max="10266" width="7.7109375" style="1" customWidth="1"/>
    <col min="10267" max="10498" width="9.140625" style="1"/>
    <col min="10499" max="10499" width="4.7109375" style="1" customWidth="1"/>
    <col min="10500" max="10500" width="16.28515625" style="1" customWidth="1"/>
    <col min="10501" max="10501" width="9.7109375" style="1" customWidth="1"/>
    <col min="10502" max="10503" width="5.5703125" style="1" bestFit="1" customWidth="1"/>
    <col min="10504" max="10504" width="6.5703125" style="1" bestFit="1" customWidth="1"/>
    <col min="10505" max="10505" width="6.85546875" style="1" bestFit="1" customWidth="1"/>
    <col min="10506" max="10506" width="7.140625" style="1" bestFit="1" customWidth="1"/>
    <col min="10507" max="10507" width="7" style="1" bestFit="1" customWidth="1"/>
    <col min="10508" max="10508" width="9" style="1" bestFit="1" customWidth="1"/>
    <col min="10509" max="10509" width="8.85546875" style="1" bestFit="1" customWidth="1"/>
    <col min="10510" max="10510" width="8" style="1" bestFit="1" customWidth="1"/>
    <col min="10511" max="10512" width="5.85546875" style="1" customWidth="1"/>
    <col min="10513" max="10514" width="7.28515625" style="1" customWidth="1"/>
    <col min="10515" max="10515" width="7.42578125" style="1" customWidth="1"/>
    <col min="10516" max="10516" width="6.28515625" style="1" bestFit="1" customWidth="1"/>
    <col min="10517" max="10517" width="7.140625" style="1" bestFit="1" customWidth="1"/>
    <col min="10518" max="10519" width="5.5703125" style="1" bestFit="1" customWidth="1"/>
    <col min="10520" max="10521" width="6.28515625" style="1" customWidth="1"/>
    <col min="10522" max="10522" width="7.7109375" style="1" customWidth="1"/>
    <col min="10523" max="10754" width="9.140625" style="1"/>
    <col min="10755" max="10755" width="4.7109375" style="1" customWidth="1"/>
    <col min="10756" max="10756" width="16.28515625" style="1" customWidth="1"/>
    <col min="10757" max="10757" width="9.7109375" style="1" customWidth="1"/>
    <col min="10758" max="10759" width="5.5703125" style="1" bestFit="1" customWidth="1"/>
    <col min="10760" max="10760" width="6.5703125" style="1" bestFit="1" customWidth="1"/>
    <col min="10761" max="10761" width="6.85546875" style="1" bestFit="1" customWidth="1"/>
    <col min="10762" max="10762" width="7.140625" style="1" bestFit="1" customWidth="1"/>
    <col min="10763" max="10763" width="7" style="1" bestFit="1" customWidth="1"/>
    <col min="10764" max="10764" width="9" style="1" bestFit="1" customWidth="1"/>
    <col min="10765" max="10765" width="8.85546875" style="1" bestFit="1" customWidth="1"/>
    <col min="10766" max="10766" width="8" style="1" bestFit="1" customWidth="1"/>
    <col min="10767" max="10768" width="5.85546875" style="1" customWidth="1"/>
    <col min="10769" max="10770" width="7.28515625" style="1" customWidth="1"/>
    <col min="10771" max="10771" width="7.42578125" style="1" customWidth="1"/>
    <col min="10772" max="10772" width="6.28515625" style="1" bestFit="1" customWidth="1"/>
    <col min="10773" max="10773" width="7.140625" style="1" bestFit="1" customWidth="1"/>
    <col min="10774" max="10775" width="5.5703125" style="1" bestFit="1" customWidth="1"/>
    <col min="10776" max="10777" width="6.28515625" style="1" customWidth="1"/>
    <col min="10778" max="10778" width="7.7109375" style="1" customWidth="1"/>
    <col min="10779" max="11010" width="9.140625" style="1"/>
    <col min="11011" max="11011" width="4.7109375" style="1" customWidth="1"/>
    <col min="11012" max="11012" width="16.28515625" style="1" customWidth="1"/>
    <col min="11013" max="11013" width="9.7109375" style="1" customWidth="1"/>
    <col min="11014" max="11015" width="5.5703125" style="1" bestFit="1" customWidth="1"/>
    <col min="11016" max="11016" width="6.5703125" style="1" bestFit="1" customWidth="1"/>
    <col min="11017" max="11017" width="6.85546875" style="1" bestFit="1" customWidth="1"/>
    <col min="11018" max="11018" width="7.140625" style="1" bestFit="1" customWidth="1"/>
    <col min="11019" max="11019" width="7" style="1" bestFit="1" customWidth="1"/>
    <col min="11020" max="11020" width="9" style="1" bestFit="1" customWidth="1"/>
    <col min="11021" max="11021" width="8.85546875" style="1" bestFit="1" customWidth="1"/>
    <col min="11022" max="11022" width="8" style="1" bestFit="1" customWidth="1"/>
    <col min="11023" max="11024" width="5.85546875" style="1" customWidth="1"/>
    <col min="11025" max="11026" width="7.28515625" style="1" customWidth="1"/>
    <col min="11027" max="11027" width="7.42578125" style="1" customWidth="1"/>
    <col min="11028" max="11028" width="6.28515625" style="1" bestFit="1" customWidth="1"/>
    <col min="11029" max="11029" width="7.140625" style="1" bestFit="1" customWidth="1"/>
    <col min="11030" max="11031" width="5.5703125" style="1" bestFit="1" customWidth="1"/>
    <col min="11032" max="11033" width="6.28515625" style="1" customWidth="1"/>
    <col min="11034" max="11034" width="7.7109375" style="1" customWidth="1"/>
    <col min="11035" max="11266" width="9.140625" style="1"/>
    <col min="11267" max="11267" width="4.7109375" style="1" customWidth="1"/>
    <col min="11268" max="11268" width="16.28515625" style="1" customWidth="1"/>
    <col min="11269" max="11269" width="9.7109375" style="1" customWidth="1"/>
    <col min="11270" max="11271" width="5.5703125" style="1" bestFit="1" customWidth="1"/>
    <col min="11272" max="11272" width="6.5703125" style="1" bestFit="1" customWidth="1"/>
    <col min="11273" max="11273" width="6.85546875" style="1" bestFit="1" customWidth="1"/>
    <col min="11274" max="11274" width="7.140625" style="1" bestFit="1" customWidth="1"/>
    <col min="11275" max="11275" width="7" style="1" bestFit="1" customWidth="1"/>
    <col min="11276" max="11276" width="9" style="1" bestFit="1" customWidth="1"/>
    <col min="11277" max="11277" width="8.85546875" style="1" bestFit="1" customWidth="1"/>
    <col min="11278" max="11278" width="8" style="1" bestFit="1" customWidth="1"/>
    <col min="11279" max="11280" width="5.85546875" style="1" customWidth="1"/>
    <col min="11281" max="11282" width="7.28515625" style="1" customWidth="1"/>
    <col min="11283" max="11283" width="7.42578125" style="1" customWidth="1"/>
    <col min="11284" max="11284" width="6.28515625" style="1" bestFit="1" customWidth="1"/>
    <col min="11285" max="11285" width="7.140625" style="1" bestFit="1" customWidth="1"/>
    <col min="11286" max="11287" width="5.5703125" style="1" bestFit="1" customWidth="1"/>
    <col min="11288" max="11289" width="6.28515625" style="1" customWidth="1"/>
    <col min="11290" max="11290" width="7.7109375" style="1" customWidth="1"/>
    <col min="11291" max="11522" width="9.140625" style="1"/>
    <col min="11523" max="11523" width="4.7109375" style="1" customWidth="1"/>
    <col min="11524" max="11524" width="16.28515625" style="1" customWidth="1"/>
    <col min="11525" max="11525" width="9.7109375" style="1" customWidth="1"/>
    <col min="11526" max="11527" width="5.5703125" style="1" bestFit="1" customWidth="1"/>
    <col min="11528" max="11528" width="6.5703125" style="1" bestFit="1" customWidth="1"/>
    <col min="11529" max="11529" width="6.85546875" style="1" bestFit="1" customWidth="1"/>
    <col min="11530" max="11530" width="7.140625" style="1" bestFit="1" customWidth="1"/>
    <col min="11531" max="11531" width="7" style="1" bestFit="1" customWidth="1"/>
    <col min="11532" max="11532" width="9" style="1" bestFit="1" customWidth="1"/>
    <col min="11533" max="11533" width="8.85546875" style="1" bestFit="1" customWidth="1"/>
    <col min="11534" max="11534" width="8" style="1" bestFit="1" customWidth="1"/>
    <col min="11535" max="11536" width="5.85546875" style="1" customWidth="1"/>
    <col min="11537" max="11538" width="7.28515625" style="1" customWidth="1"/>
    <col min="11539" max="11539" width="7.42578125" style="1" customWidth="1"/>
    <col min="11540" max="11540" width="6.28515625" style="1" bestFit="1" customWidth="1"/>
    <col min="11541" max="11541" width="7.140625" style="1" bestFit="1" customWidth="1"/>
    <col min="11542" max="11543" width="5.5703125" style="1" bestFit="1" customWidth="1"/>
    <col min="11544" max="11545" width="6.28515625" style="1" customWidth="1"/>
    <col min="11546" max="11546" width="7.7109375" style="1" customWidth="1"/>
    <col min="11547" max="11778" width="9.140625" style="1"/>
    <col min="11779" max="11779" width="4.7109375" style="1" customWidth="1"/>
    <col min="11780" max="11780" width="16.28515625" style="1" customWidth="1"/>
    <col min="11781" max="11781" width="9.7109375" style="1" customWidth="1"/>
    <col min="11782" max="11783" width="5.5703125" style="1" bestFit="1" customWidth="1"/>
    <col min="11784" max="11784" width="6.5703125" style="1" bestFit="1" customWidth="1"/>
    <col min="11785" max="11785" width="6.85546875" style="1" bestFit="1" customWidth="1"/>
    <col min="11786" max="11786" width="7.140625" style="1" bestFit="1" customWidth="1"/>
    <col min="11787" max="11787" width="7" style="1" bestFit="1" customWidth="1"/>
    <col min="11788" max="11788" width="9" style="1" bestFit="1" customWidth="1"/>
    <col min="11789" max="11789" width="8.85546875" style="1" bestFit="1" customWidth="1"/>
    <col min="11790" max="11790" width="8" style="1" bestFit="1" customWidth="1"/>
    <col min="11791" max="11792" width="5.85546875" style="1" customWidth="1"/>
    <col min="11793" max="11794" width="7.28515625" style="1" customWidth="1"/>
    <col min="11795" max="11795" width="7.42578125" style="1" customWidth="1"/>
    <col min="11796" max="11796" width="6.28515625" style="1" bestFit="1" customWidth="1"/>
    <col min="11797" max="11797" width="7.140625" style="1" bestFit="1" customWidth="1"/>
    <col min="11798" max="11799" width="5.5703125" style="1" bestFit="1" customWidth="1"/>
    <col min="11800" max="11801" width="6.28515625" style="1" customWidth="1"/>
    <col min="11802" max="11802" width="7.7109375" style="1" customWidth="1"/>
    <col min="11803" max="12034" width="9.140625" style="1"/>
    <col min="12035" max="12035" width="4.7109375" style="1" customWidth="1"/>
    <col min="12036" max="12036" width="16.28515625" style="1" customWidth="1"/>
    <col min="12037" max="12037" width="9.7109375" style="1" customWidth="1"/>
    <col min="12038" max="12039" width="5.5703125" style="1" bestFit="1" customWidth="1"/>
    <col min="12040" max="12040" width="6.5703125" style="1" bestFit="1" customWidth="1"/>
    <col min="12041" max="12041" width="6.85546875" style="1" bestFit="1" customWidth="1"/>
    <col min="12042" max="12042" width="7.140625" style="1" bestFit="1" customWidth="1"/>
    <col min="12043" max="12043" width="7" style="1" bestFit="1" customWidth="1"/>
    <col min="12044" max="12044" width="9" style="1" bestFit="1" customWidth="1"/>
    <col min="12045" max="12045" width="8.85546875" style="1" bestFit="1" customWidth="1"/>
    <col min="12046" max="12046" width="8" style="1" bestFit="1" customWidth="1"/>
    <col min="12047" max="12048" width="5.85546875" style="1" customWidth="1"/>
    <col min="12049" max="12050" width="7.28515625" style="1" customWidth="1"/>
    <col min="12051" max="12051" width="7.42578125" style="1" customWidth="1"/>
    <col min="12052" max="12052" width="6.28515625" style="1" bestFit="1" customWidth="1"/>
    <col min="12053" max="12053" width="7.140625" style="1" bestFit="1" customWidth="1"/>
    <col min="12054" max="12055" width="5.5703125" style="1" bestFit="1" customWidth="1"/>
    <col min="12056" max="12057" width="6.28515625" style="1" customWidth="1"/>
    <col min="12058" max="12058" width="7.7109375" style="1" customWidth="1"/>
    <col min="12059" max="12290" width="9.140625" style="1"/>
    <col min="12291" max="12291" width="4.7109375" style="1" customWidth="1"/>
    <col min="12292" max="12292" width="16.28515625" style="1" customWidth="1"/>
    <col min="12293" max="12293" width="9.7109375" style="1" customWidth="1"/>
    <col min="12294" max="12295" width="5.5703125" style="1" bestFit="1" customWidth="1"/>
    <col min="12296" max="12296" width="6.5703125" style="1" bestFit="1" customWidth="1"/>
    <col min="12297" max="12297" width="6.85546875" style="1" bestFit="1" customWidth="1"/>
    <col min="12298" max="12298" width="7.140625" style="1" bestFit="1" customWidth="1"/>
    <col min="12299" max="12299" width="7" style="1" bestFit="1" customWidth="1"/>
    <col min="12300" max="12300" width="9" style="1" bestFit="1" customWidth="1"/>
    <col min="12301" max="12301" width="8.85546875" style="1" bestFit="1" customWidth="1"/>
    <col min="12302" max="12302" width="8" style="1" bestFit="1" customWidth="1"/>
    <col min="12303" max="12304" width="5.85546875" style="1" customWidth="1"/>
    <col min="12305" max="12306" width="7.28515625" style="1" customWidth="1"/>
    <col min="12307" max="12307" width="7.42578125" style="1" customWidth="1"/>
    <col min="12308" max="12308" width="6.28515625" style="1" bestFit="1" customWidth="1"/>
    <col min="12309" max="12309" width="7.140625" style="1" bestFit="1" customWidth="1"/>
    <col min="12310" max="12311" width="5.5703125" style="1" bestFit="1" customWidth="1"/>
    <col min="12312" max="12313" width="6.28515625" style="1" customWidth="1"/>
    <col min="12314" max="12314" width="7.7109375" style="1" customWidth="1"/>
    <col min="12315" max="12546" width="9.140625" style="1"/>
    <col min="12547" max="12547" width="4.7109375" style="1" customWidth="1"/>
    <col min="12548" max="12548" width="16.28515625" style="1" customWidth="1"/>
    <col min="12549" max="12549" width="9.7109375" style="1" customWidth="1"/>
    <col min="12550" max="12551" width="5.5703125" style="1" bestFit="1" customWidth="1"/>
    <col min="12552" max="12552" width="6.5703125" style="1" bestFit="1" customWidth="1"/>
    <col min="12553" max="12553" width="6.85546875" style="1" bestFit="1" customWidth="1"/>
    <col min="12554" max="12554" width="7.140625" style="1" bestFit="1" customWidth="1"/>
    <col min="12555" max="12555" width="7" style="1" bestFit="1" customWidth="1"/>
    <col min="12556" max="12556" width="9" style="1" bestFit="1" customWidth="1"/>
    <col min="12557" max="12557" width="8.85546875" style="1" bestFit="1" customWidth="1"/>
    <col min="12558" max="12558" width="8" style="1" bestFit="1" customWidth="1"/>
    <col min="12559" max="12560" width="5.85546875" style="1" customWidth="1"/>
    <col min="12561" max="12562" width="7.28515625" style="1" customWidth="1"/>
    <col min="12563" max="12563" width="7.42578125" style="1" customWidth="1"/>
    <col min="12564" max="12564" width="6.28515625" style="1" bestFit="1" customWidth="1"/>
    <col min="12565" max="12565" width="7.140625" style="1" bestFit="1" customWidth="1"/>
    <col min="12566" max="12567" width="5.5703125" style="1" bestFit="1" customWidth="1"/>
    <col min="12568" max="12569" width="6.28515625" style="1" customWidth="1"/>
    <col min="12570" max="12570" width="7.7109375" style="1" customWidth="1"/>
    <col min="12571" max="12802" width="9.140625" style="1"/>
    <col min="12803" max="12803" width="4.7109375" style="1" customWidth="1"/>
    <col min="12804" max="12804" width="16.28515625" style="1" customWidth="1"/>
    <col min="12805" max="12805" width="9.7109375" style="1" customWidth="1"/>
    <col min="12806" max="12807" width="5.5703125" style="1" bestFit="1" customWidth="1"/>
    <col min="12808" max="12808" width="6.5703125" style="1" bestFit="1" customWidth="1"/>
    <col min="12809" max="12809" width="6.85546875" style="1" bestFit="1" customWidth="1"/>
    <col min="12810" max="12810" width="7.140625" style="1" bestFit="1" customWidth="1"/>
    <col min="12811" max="12811" width="7" style="1" bestFit="1" customWidth="1"/>
    <col min="12812" max="12812" width="9" style="1" bestFit="1" customWidth="1"/>
    <col min="12813" max="12813" width="8.85546875" style="1" bestFit="1" customWidth="1"/>
    <col min="12814" max="12814" width="8" style="1" bestFit="1" customWidth="1"/>
    <col min="12815" max="12816" width="5.85546875" style="1" customWidth="1"/>
    <col min="12817" max="12818" width="7.28515625" style="1" customWidth="1"/>
    <col min="12819" max="12819" width="7.42578125" style="1" customWidth="1"/>
    <col min="12820" max="12820" width="6.28515625" style="1" bestFit="1" customWidth="1"/>
    <col min="12821" max="12821" width="7.140625" style="1" bestFit="1" customWidth="1"/>
    <col min="12822" max="12823" width="5.5703125" style="1" bestFit="1" customWidth="1"/>
    <col min="12824" max="12825" width="6.28515625" style="1" customWidth="1"/>
    <col min="12826" max="12826" width="7.7109375" style="1" customWidth="1"/>
    <col min="12827" max="13058" width="9.140625" style="1"/>
    <col min="13059" max="13059" width="4.7109375" style="1" customWidth="1"/>
    <col min="13060" max="13060" width="16.28515625" style="1" customWidth="1"/>
    <col min="13061" max="13061" width="9.7109375" style="1" customWidth="1"/>
    <col min="13062" max="13063" width="5.5703125" style="1" bestFit="1" customWidth="1"/>
    <col min="13064" max="13064" width="6.5703125" style="1" bestFit="1" customWidth="1"/>
    <col min="13065" max="13065" width="6.85546875" style="1" bestFit="1" customWidth="1"/>
    <col min="13066" max="13066" width="7.140625" style="1" bestFit="1" customWidth="1"/>
    <col min="13067" max="13067" width="7" style="1" bestFit="1" customWidth="1"/>
    <col min="13068" max="13068" width="9" style="1" bestFit="1" customWidth="1"/>
    <col min="13069" max="13069" width="8.85546875" style="1" bestFit="1" customWidth="1"/>
    <col min="13070" max="13070" width="8" style="1" bestFit="1" customWidth="1"/>
    <col min="13071" max="13072" width="5.85546875" style="1" customWidth="1"/>
    <col min="13073" max="13074" width="7.28515625" style="1" customWidth="1"/>
    <col min="13075" max="13075" width="7.42578125" style="1" customWidth="1"/>
    <col min="13076" max="13076" width="6.28515625" style="1" bestFit="1" customWidth="1"/>
    <col min="13077" max="13077" width="7.140625" style="1" bestFit="1" customWidth="1"/>
    <col min="13078" max="13079" width="5.5703125" style="1" bestFit="1" customWidth="1"/>
    <col min="13080" max="13081" width="6.28515625" style="1" customWidth="1"/>
    <col min="13082" max="13082" width="7.7109375" style="1" customWidth="1"/>
    <col min="13083" max="13314" width="9.140625" style="1"/>
    <col min="13315" max="13315" width="4.7109375" style="1" customWidth="1"/>
    <col min="13316" max="13316" width="16.28515625" style="1" customWidth="1"/>
    <col min="13317" max="13317" width="9.7109375" style="1" customWidth="1"/>
    <col min="13318" max="13319" width="5.5703125" style="1" bestFit="1" customWidth="1"/>
    <col min="13320" max="13320" width="6.5703125" style="1" bestFit="1" customWidth="1"/>
    <col min="13321" max="13321" width="6.85546875" style="1" bestFit="1" customWidth="1"/>
    <col min="13322" max="13322" width="7.140625" style="1" bestFit="1" customWidth="1"/>
    <col min="13323" max="13323" width="7" style="1" bestFit="1" customWidth="1"/>
    <col min="13324" max="13324" width="9" style="1" bestFit="1" customWidth="1"/>
    <col min="13325" max="13325" width="8.85546875" style="1" bestFit="1" customWidth="1"/>
    <col min="13326" max="13326" width="8" style="1" bestFit="1" customWidth="1"/>
    <col min="13327" max="13328" width="5.85546875" style="1" customWidth="1"/>
    <col min="13329" max="13330" width="7.28515625" style="1" customWidth="1"/>
    <col min="13331" max="13331" width="7.42578125" style="1" customWidth="1"/>
    <col min="13332" max="13332" width="6.28515625" style="1" bestFit="1" customWidth="1"/>
    <col min="13333" max="13333" width="7.140625" style="1" bestFit="1" customWidth="1"/>
    <col min="13334" max="13335" width="5.5703125" style="1" bestFit="1" customWidth="1"/>
    <col min="13336" max="13337" width="6.28515625" style="1" customWidth="1"/>
    <col min="13338" max="13338" width="7.7109375" style="1" customWidth="1"/>
    <col min="13339" max="13570" width="9.140625" style="1"/>
    <col min="13571" max="13571" width="4.7109375" style="1" customWidth="1"/>
    <col min="13572" max="13572" width="16.28515625" style="1" customWidth="1"/>
    <col min="13573" max="13573" width="9.7109375" style="1" customWidth="1"/>
    <col min="13574" max="13575" width="5.5703125" style="1" bestFit="1" customWidth="1"/>
    <col min="13576" max="13576" width="6.5703125" style="1" bestFit="1" customWidth="1"/>
    <col min="13577" max="13577" width="6.85546875" style="1" bestFit="1" customWidth="1"/>
    <col min="13578" max="13578" width="7.140625" style="1" bestFit="1" customWidth="1"/>
    <col min="13579" max="13579" width="7" style="1" bestFit="1" customWidth="1"/>
    <col min="13580" max="13580" width="9" style="1" bestFit="1" customWidth="1"/>
    <col min="13581" max="13581" width="8.85546875" style="1" bestFit="1" customWidth="1"/>
    <col min="13582" max="13582" width="8" style="1" bestFit="1" customWidth="1"/>
    <col min="13583" max="13584" width="5.85546875" style="1" customWidth="1"/>
    <col min="13585" max="13586" width="7.28515625" style="1" customWidth="1"/>
    <col min="13587" max="13587" width="7.42578125" style="1" customWidth="1"/>
    <col min="13588" max="13588" width="6.28515625" style="1" bestFit="1" customWidth="1"/>
    <col min="13589" max="13589" width="7.140625" style="1" bestFit="1" customWidth="1"/>
    <col min="13590" max="13591" width="5.5703125" style="1" bestFit="1" customWidth="1"/>
    <col min="13592" max="13593" width="6.28515625" style="1" customWidth="1"/>
    <col min="13594" max="13594" width="7.7109375" style="1" customWidth="1"/>
    <col min="13595" max="13826" width="9.140625" style="1"/>
    <col min="13827" max="13827" width="4.7109375" style="1" customWidth="1"/>
    <col min="13828" max="13828" width="16.28515625" style="1" customWidth="1"/>
    <col min="13829" max="13829" width="9.7109375" style="1" customWidth="1"/>
    <col min="13830" max="13831" width="5.5703125" style="1" bestFit="1" customWidth="1"/>
    <col min="13832" max="13832" width="6.5703125" style="1" bestFit="1" customWidth="1"/>
    <col min="13833" max="13833" width="6.85546875" style="1" bestFit="1" customWidth="1"/>
    <col min="13834" max="13834" width="7.140625" style="1" bestFit="1" customWidth="1"/>
    <col min="13835" max="13835" width="7" style="1" bestFit="1" customWidth="1"/>
    <col min="13836" max="13836" width="9" style="1" bestFit="1" customWidth="1"/>
    <col min="13837" max="13837" width="8.85546875" style="1" bestFit="1" customWidth="1"/>
    <col min="13838" max="13838" width="8" style="1" bestFit="1" customWidth="1"/>
    <col min="13839" max="13840" width="5.85546875" style="1" customWidth="1"/>
    <col min="13841" max="13842" width="7.28515625" style="1" customWidth="1"/>
    <col min="13843" max="13843" width="7.42578125" style="1" customWidth="1"/>
    <col min="13844" max="13844" width="6.28515625" style="1" bestFit="1" customWidth="1"/>
    <col min="13845" max="13845" width="7.140625" style="1" bestFit="1" customWidth="1"/>
    <col min="13846" max="13847" width="5.5703125" style="1" bestFit="1" customWidth="1"/>
    <col min="13848" max="13849" width="6.28515625" style="1" customWidth="1"/>
    <col min="13850" max="13850" width="7.7109375" style="1" customWidth="1"/>
    <col min="13851" max="14082" width="9.140625" style="1"/>
    <col min="14083" max="14083" width="4.7109375" style="1" customWidth="1"/>
    <col min="14084" max="14084" width="16.28515625" style="1" customWidth="1"/>
    <col min="14085" max="14085" width="9.7109375" style="1" customWidth="1"/>
    <col min="14086" max="14087" width="5.5703125" style="1" bestFit="1" customWidth="1"/>
    <col min="14088" max="14088" width="6.5703125" style="1" bestFit="1" customWidth="1"/>
    <col min="14089" max="14089" width="6.85546875" style="1" bestFit="1" customWidth="1"/>
    <col min="14090" max="14090" width="7.140625" style="1" bestFit="1" customWidth="1"/>
    <col min="14091" max="14091" width="7" style="1" bestFit="1" customWidth="1"/>
    <col min="14092" max="14092" width="9" style="1" bestFit="1" customWidth="1"/>
    <col min="14093" max="14093" width="8.85546875" style="1" bestFit="1" customWidth="1"/>
    <col min="14094" max="14094" width="8" style="1" bestFit="1" customWidth="1"/>
    <col min="14095" max="14096" width="5.85546875" style="1" customWidth="1"/>
    <col min="14097" max="14098" width="7.28515625" style="1" customWidth="1"/>
    <col min="14099" max="14099" width="7.42578125" style="1" customWidth="1"/>
    <col min="14100" max="14100" width="6.28515625" style="1" bestFit="1" customWidth="1"/>
    <col min="14101" max="14101" width="7.140625" style="1" bestFit="1" customWidth="1"/>
    <col min="14102" max="14103" width="5.5703125" style="1" bestFit="1" customWidth="1"/>
    <col min="14104" max="14105" width="6.28515625" style="1" customWidth="1"/>
    <col min="14106" max="14106" width="7.7109375" style="1" customWidth="1"/>
    <col min="14107" max="14338" width="9.140625" style="1"/>
    <col min="14339" max="14339" width="4.7109375" style="1" customWidth="1"/>
    <col min="14340" max="14340" width="16.28515625" style="1" customWidth="1"/>
    <col min="14341" max="14341" width="9.7109375" style="1" customWidth="1"/>
    <col min="14342" max="14343" width="5.5703125" style="1" bestFit="1" customWidth="1"/>
    <col min="14344" max="14344" width="6.5703125" style="1" bestFit="1" customWidth="1"/>
    <col min="14345" max="14345" width="6.85546875" style="1" bestFit="1" customWidth="1"/>
    <col min="14346" max="14346" width="7.140625" style="1" bestFit="1" customWidth="1"/>
    <col min="14347" max="14347" width="7" style="1" bestFit="1" customWidth="1"/>
    <col min="14348" max="14348" width="9" style="1" bestFit="1" customWidth="1"/>
    <col min="14349" max="14349" width="8.85546875" style="1" bestFit="1" customWidth="1"/>
    <col min="14350" max="14350" width="8" style="1" bestFit="1" customWidth="1"/>
    <col min="14351" max="14352" width="5.85546875" style="1" customWidth="1"/>
    <col min="14353" max="14354" width="7.28515625" style="1" customWidth="1"/>
    <col min="14355" max="14355" width="7.42578125" style="1" customWidth="1"/>
    <col min="14356" max="14356" width="6.28515625" style="1" bestFit="1" customWidth="1"/>
    <col min="14357" max="14357" width="7.140625" style="1" bestFit="1" customWidth="1"/>
    <col min="14358" max="14359" width="5.5703125" style="1" bestFit="1" customWidth="1"/>
    <col min="14360" max="14361" width="6.28515625" style="1" customWidth="1"/>
    <col min="14362" max="14362" width="7.7109375" style="1" customWidth="1"/>
    <col min="14363" max="14594" width="9.140625" style="1"/>
    <col min="14595" max="14595" width="4.7109375" style="1" customWidth="1"/>
    <col min="14596" max="14596" width="16.28515625" style="1" customWidth="1"/>
    <col min="14597" max="14597" width="9.7109375" style="1" customWidth="1"/>
    <col min="14598" max="14599" width="5.5703125" style="1" bestFit="1" customWidth="1"/>
    <col min="14600" max="14600" width="6.5703125" style="1" bestFit="1" customWidth="1"/>
    <col min="14601" max="14601" width="6.85546875" style="1" bestFit="1" customWidth="1"/>
    <col min="14602" max="14602" width="7.140625" style="1" bestFit="1" customWidth="1"/>
    <col min="14603" max="14603" width="7" style="1" bestFit="1" customWidth="1"/>
    <col min="14604" max="14604" width="9" style="1" bestFit="1" customWidth="1"/>
    <col min="14605" max="14605" width="8.85546875" style="1" bestFit="1" customWidth="1"/>
    <col min="14606" max="14606" width="8" style="1" bestFit="1" customWidth="1"/>
    <col min="14607" max="14608" width="5.85546875" style="1" customWidth="1"/>
    <col min="14609" max="14610" width="7.28515625" style="1" customWidth="1"/>
    <col min="14611" max="14611" width="7.42578125" style="1" customWidth="1"/>
    <col min="14612" max="14612" width="6.28515625" style="1" bestFit="1" customWidth="1"/>
    <col min="14613" max="14613" width="7.140625" style="1" bestFit="1" customWidth="1"/>
    <col min="14614" max="14615" width="5.5703125" style="1" bestFit="1" customWidth="1"/>
    <col min="14616" max="14617" width="6.28515625" style="1" customWidth="1"/>
    <col min="14618" max="14618" width="7.7109375" style="1" customWidth="1"/>
    <col min="14619" max="14850" width="9.140625" style="1"/>
    <col min="14851" max="14851" width="4.7109375" style="1" customWidth="1"/>
    <col min="14852" max="14852" width="16.28515625" style="1" customWidth="1"/>
    <col min="14853" max="14853" width="9.7109375" style="1" customWidth="1"/>
    <col min="14854" max="14855" width="5.5703125" style="1" bestFit="1" customWidth="1"/>
    <col min="14856" max="14856" width="6.5703125" style="1" bestFit="1" customWidth="1"/>
    <col min="14857" max="14857" width="6.85546875" style="1" bestFit="1" customWidth="1"/>
    <col min="14858" max="14858" width="7.140625" style="1" bestFit="1" customWidth="1"/>
    <col min="14859" max="14859" width="7" style="1" bestFit="1" customWidth="1"/>
    <col min="14860" max="14860" width="9" style="1" bestFit="1" customWidth="1"/>
    <col min="14861" max="14861" width="8.85546875" style="1" bestFit="1" customWidth="1"/>
    <col min="14862" max="14862" width="8" style="1" bestFit="1" customWidth="1"/>
    <col min="14863" max="14864" width="5.85546875" style="1" customWidth="1"/>
    <col min="14865" max="14866" width="7.28515625" style="1" customWidth="1"/>
    <col min="14867" max="14867" width="7.42578125" style="1" customWidth="1"/>
    <col min="14868" max="14868" width="6.28515625" style="1" bestFit="1" customWidth="1"/>
    <col min="14869" max="14869" width="7.140625" style="1" bestFit="1" customWidth="1"/>
    <col min="14870" max="14871" width="5.5703125" style="1" bestFit="1" customWidth="1"/>
    <col min="14872" max="14873" width="6.28515625" style="1" customWidth="1"/>
    <col min="14874" max="14874" width="7.7109375" style="1" customWidth="1"/>
    <col min="14875" max="15106" width="9.140625" style="1"/>
    <col min="15107" max="15107" width="4.7109375" style="1" customWidth="1"/>
    <col min="15108" max="15108" width="16.28515625" style="1" customWidth="1"/>
    <col min="15109" max="15109" width="9.7109375" style="1" customWidth="1"/>
    <col min="15110" max="15111" width="5.5703125" style="1" bestFit="1" customWidth="1"/>
    <col min="15112" max="15112" width="6.5703125" style="1" bestFit="1" customWidth="1"/>
    <col min="15113" max="15113" width="6.85546875" style="1" bestFit="1" customWidth="1"/>
    <col min="15114" max="15114" width="7.140625" style="1" bestFit="1" customWidth="1"/>
    <col min="15115" max="15115" width="7" style="1" bestFit="1" customWidth="1"/>
    <col min="15116" max="15116" width="9" style="1" bestFit="1" customWidth="1"/>
    <col min="15117" max="15117" width="8.85546875" style="1" bestFit="1" customWidth="1"/>
    <col min="15118" max="15118" width="8" style="1" bestFit="1" customWidth="1"/>
    <col min="15119" max="15120" width="5.85546875" style="1" customWidth="1"/>
    <col min="15121" max="15122" width="7.28515625" style="1" customWidth="1"/>
    <col min="15123" max="15123" width="7.42578125" style="1" customWidth="1"/>
    <col min="15124" max="15124" width="6.28515625" style="1" bestFit="1" customWidth="1"/>
    <col min="15125" max="15125" width="7.140625" style="1" bestFit="1" customWidth="1"/>
    <col min="15126" max="15127" width="5.5703125" style="1" bestFit="1" customWidth="1"/>
    <col min="15128" max="15129" width="6.28515625" style="1" customWidth="1"/>
    <col min="15130" max="15130" width="7.7109375" style="1" customWidth="1"/>
    <col min="15131" max="15362" width="9.140625" style="1"/>
    <col min="15363" max="15363" width="4.7109375" style="1" customWidth="1"/>
    <col min="15364" max="15364" width="16.28515625" style="1" customWidth="1"/>
    <col min="15365" max="15365" width="9.7109375" style="1" customWidth="1"/>
    <col min="15366" max="15367" width="5.5703125" style="1" bestFit="1" customWidth="1"/>
    <col min="15368" max="15368" width="6.5703125" style="1" bestFit="1" customWidth="1"/>
    <col min="15369" max="15369" width="6.85546875" style="1" bestFit="1" customWidth="1"/>
    <col min="15370" max="15370" width="7.140625" style="1" bestFit="1" customWidth="1"/>
    <col min="15371" max="15371" width="7" style="1" bestFit="1" customWidth="1"/>
    <col min="15372" max="15372" width="9" style="1" bestFit="1" customWidth="1"/>
    <col min="15373" max="15373" width="8.85546875" style="1" bestFit="1" customWidth="1"/>
    <col min="15374" max="15374" width="8" style="1" bestFit="1" customWidth="1"/>
    <col min="15375" max="15376" width="5.85546875" style="1" customWidth="1"/>
    <col min="15377" max="15378" width="7.28515625" style="1" customWidth="1"/>
    <col min="15379" max="15379" width="7.42578125" style="1" customWidth="1"/>
    <col min="15380" max="15380" width="6.28515625" style="1" bestFit="1" customWidth="1"/>
    <col min="15381" max="15381" width="7.140625" style="1" bestFit="1" customWidth="1"/>
    <col min="15382" max="15383" width="5.5703125" style="1" bestFit="1" customWidth="1"/>
    <col min="15384" max="15385" width="6.28515625" style="1" customWidth="1"/>
    <col min="15386" max="15386" width="7.7109375" style="1" customWidth="1"/>
    <col min="15387" max="15618" width="9.140625" style="1"/>
    <col min="15619" max="15619" width="4.7109375" style="1" customWidth="1"/>
    <col min="15620" max="15620" width="16.28515625" style="1" customWidth="1"/>
    <col min="15621" max="15621" width="9.7109375" style="1" customWidth="1"/>
    <col min="15622" max="15623" width="5.5703125" style="1" bestFit="1" customWidth="1"/>
    <col min="15624" max="15624" width="6.5703125" style="1" bestFit="1" customWidth="1"/>
    <col min="15625" max="15625" width="6.85546875" style="1" bestFit="1" customWidth="1"/>
    <col min="15626" max="15626" width="7.140625" style="1" bestFit="1" customWidth="1"/>
    <col min="15627" max="15627" width="7" style="1" bestFit="1" customWidth="1"/>
    <col min="15628" max="15628" width="9" style="1" bestFit="1" customWidth="1"/>
    <col min="15629" max="15629" width="8.85546875" style="1" bestFit="1" customWidth="1"/>
    <col min="15630" max="15630" width="8" style="1" bestFit="1" customWidth="1"/>
    <col min="15631" max="15632" width="5.85546875" style="1" customWidth="1"/>
    <col min="15633" max="15634" width="7.28515625" style="1" customWidth="1"/>
    <col min="15635" max="15635" width="7.42578125" style="1" customWidth="1"/>
    <col min="15636" max="15636" width="6.28515625" style="1" bestFit="1" customWidth="1"/>
    <col min="15637" max="15637" width="7.140625" style="1" bestFit="1" customWidth="1"/>
    <col min="15638" max="15639" width="5.5703125" style="1" bestFit="1" customWidth="1"/>
    <col min="15640" max="15641" width="6.28515625" style="1" customWidth="1"/>
    <col min="15642" max="15642" width="7.7109375" style="1" customWidth="1"/>
    <col min="15643" max="15874" width="9.140625" style="1"/>
    <col min="15875" max="15875" width="4.7109375" style="1" customWidth="1"/>
    <col min="15876" max="15876" width="16.28515625" style="1" customWidth="1"/>
    <col min="15877" max="15877" width="9.7109375" style="1" customWidth="1"/>
    <col min="15878" max="15879" width="5.5703125" style="1" bestFit="1" customWidth="1"/>
    <col min="15880" max="15880" width="6.5703125" style="1" bestFit="1" customWidth="1"/>
    <col min="15881" max="15881" width="6.85546875" style="1" bestFit="1" customWidth="1"/>
    <col min="15882" max="15882" width="7.140625" style="1" bestFit="1" customWidth="1"/>
    <col min="15883" max="15883" width="7" style="1" bestFit="1" customWidth="1"/>
    <col min="15884" max="15884" width="9" style="1" bestFit="1" customWidth="1"/>
    <col min="15885" max="15885" width="8.85546875" style="1" bestFit="1" customWidth="1"/>
    <col min="15886" max="15886" width="8" style="1" bestFit="1" customWidth="1"/>
    <col min="15887" max="15888" width="5.85546875" style="1" customWidth="1"/>
    <col min="15889" max="15890" width="7.28515625" style="1" customWidth="1"/>
    <col min="15891" max="15891" width="7.42578125" style="1" customWidth="1"/>
    <col min="15892" max="15892" width="6.28515625" style="1" bestFit="1" customWidth="1"/>
    <col min="15893" max="15893" width="7.140625" style="1" bestFit="1" customWidth="1"/>
    <col min="15894" max="15895" width="5.5703125" style="1" bestFit="1" customWidth="1"/>
    <col min="15896" max="15897" width="6.28515625" style="1" customWidth="1"/>
    <col min="15898" max="15898" width="7.7109375" style="1" customWidth="1"/>
    <col min="15899" max="16130" width="9.140625" style="1"/>
    <col min="16131" max="16131" width="4.7109375" style="1" customWidth="1"/>
    <col min="16132" max="16132" width="16.28515625" style="1" customWidth="1"/>
    <col min="16133" max="16133" width="9.7109375" style="1" customWidth="1"/>
    <col min="16134" max="16135" width="5.5703125" style="1" bestFit="1" customWidth="1"/>
    <col min="16136" max="16136" width="6.5703125" style="1" bestFit="1" customWidth="1"/>
    <col min="16137" max="16137" width="6.85546875" style="1" bestFit="1" customWidth="1"/>
    <col min="16138" max="16138" width="7.140625" style="1" bestFit="1" customWidth="1"/>
    <col min="16139" max="16139" width="7" style="1" bestFit="1" customWidth="1"/>
    <col min="16140" max="16140" width="9" style="1" bestFit="1" customWidth="1"/>
    <col min="16141" max="16141" width="8.85546875" style="1" bestFit="1" customWidth="1"/>
    <col min="16142" max="16142" width="8" style="1" bestFit="1" customWidth="1"/>
    <col min="16143" max="16144" width="5.85546875" style="1" customWidth="1"/>
    <col min="16145" max="16146" width="7.28515625" style="1" customWidth="1"/>
    <col min="16147" max="16147" width="7.42578125" style="1" customWidth="1"/>
    <col min="16148" max="16148" width="6.28515625" style="1" bestFit="1" customWidth="1"/>
    <col min="16149" max="16149" width="7.140625" style="1" bestFit="1" customWidth="1"/>
    <col min="16150" max="16151" width="5.5703125" style="1" bestFit="1" customWidth="1"/>
    <col min="16152" max="16153" width="6.28515625" style="1" customWidth="1"/>
    <col min="16154" max="16154" width="7.7109375" style="1" customWidth="1"/>
    <col min="16155" max="16384" width="9.140625" style="1"/>
  </cols>
  <sheetData>
    <row r="1" spans="1:35" x14ac:dyDescent="0.2">
      <c r="A1" s="28"/>
      <c r="B1" s="28"/>
      <c r="C1" s="28"/>
      <c r="D1" s="28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063" t="s">
        <v>795</v>
      </c>
      <c r="Y1" s="1063"/>
      <c r="Z1" s="1063"/>
    </row>
    <row r="2" spans="1:35" ht="39.75" customHeight="1" x14ac:dyDescent="0.25">
      <c r="A2" s="1322" t="s">
        <v>1301</v>
      </c>
      <c r="B2" s="1323"/>
      <c r="C2" s="1323"/>
      <c r="D2" s="1323"/>
      <c r="E2" s="1323"/>
      <c r="F2" s="1323"/>
      <c r="G2" s="1323"/>
      <c r="H2" s="1323"/>
      <c r="I2" s="1323"/>
      <c r="J2" s="1323"/>
      <c r="K2" s="1323"/>
      <c r="L2" s="1323"/>
      <c r="M2" s="1323"/>
      <c r="N2" s="1323"/>
      <c r="O2" s="1323"/>
      <c r="P2" s="1323"/>
      <c r="Q2" s="1323"/>
      <c r="R2" s="1323"/>
      <c r="S2" s="1323"/>
      <c r="T2" s="1323"/>
      <c r="U2" s="1323"/>
      <c r="V2" s="1323"/>
      <c r="W2" s="1323"/>
      <c r="X2" s="1323"/>
      <c r="Y2" s="1323"/>
      <c r="Z2" s="1323"/>
    </row>
    <row r="3" spans="1:35" ht="15.75" x14ac:dyDescent="0.25">
      <c r="A3" s="29"/>
      <c r="B3" s="30"/>
      <c r="C3" s="30"/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14"/>
      <c r="Y3" s="14"/>
      <c r="Z3" s="25"/>
    </row>
    <row r="4" spans="1:35" ht="15.75" x14ac:dyDescent="0.25">
      <c r="A4" s="1324" t="s">
        <v>274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  <c r="L4" s="1324"/>
      <c r="M4" s="1324"/>
      <c r="N4" s="1324"/>
      <c r="O4" s="1324"/>
      <c r="P4" s="1324"/>
      <c r="Q4" s="1324"/>
      <c r="R4" s="1324"/>
      <c r="S4" s="1324"/>
      <c r="T4" s="1324"/>
      <c r="U4" s="1324"/>
      <c r="V4" s="1324"/>
      <c r="W4" s="1324"/>
      <c r="X4" s="1324"/>
      <c r="Y4" s="1324"/>
      <c r="Z4" s="1324"/>
    </row>
    <row r="5" spans="1:35" ht="12.75" customHeight="1" x14ac:dyDescent="0.25">
      <c r="A5" s="32"/>
      <c r="B5" s="32"/>
      <c r="C5" s="32"/>
      <c r="D5" s="32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1325" t="s">
        <v>1100</v>
      </c>
      <c r="Z5" s="1325"/>
    </row>
    <row r="6" spans="1:35" s="39" customFormat="1" ht="24" customHeight="1" x14ac:dyDescent="0.2">
      <c r="A6" s="33" t="s">
        <v>275</v>
      </c>
      <c r="B6" s="1326" t="s">
        <v>1109</v>
      </c>
      <c r="C6" s="34"/>
      <c r="D6" s="34"/>
      <c r="E6" s="1329" t="s">
        <v>277</v>
      </c>
      <c r="F6" s="35" t="s">
        <v>278</v>
      </c>
      <c r="G6" s="35" t="s">
        <v>279</v>
      </c>
      <c r="H6" s="35" t="s">
        <v>280</v>
      </c>
      <c r="I6" s="35" t="s">
        <v>281</v>
      </c>
      <c r="J6" s="35" t="s">
        <v>282</v>
      </c>
      <c r="K6" s="35" t="s">
        <v>125</v>
      </c>
      <c r="L6" s="35" t="s">
        <v>283</v>
      </c>
      <c r="M6" s="35" t="s">
        <v>284</v>
      </c>
      <c r="N6" s="35" t="s">
        <v>285</v>
      </c>
      <c r="O6" s="1332" t="s">
        <v>796</v>
      </c>
      <c r="P6" s="34" t="s">
        <v>1180</v>
      </c>
      <c r="Q6" s="34" t="s">
        <v>1180</v>
      </c>
      <c r="R6" s="34" t="s">
        <v>924</v>
      </c>
      <c r="S6" s="36" t="s">
        <v>286</v>
      </c>
      <c r="T6" s="35" t="s">
        <v>287</v>
      </c>
      <c r="U6" s="35" t="s">
        <v>288</v>
      </c>
      <c r="V6" s="35" t="s">
        <v>289</v>
      </c>
      <c r="W6" s="35" t="s">
        <v>290</v>
      </c>
      <c r="X6" s="37" t="s">
        <v>291</v>
      </c>
      <c r="Y6" s="37" t="s">
        <v>292</v>
      </c>
      <c r="Z6" s="38" t="s">
        <v>271</v>
      </c>
    </row>
    <row r="7" spans="1:35" s="39" customFormat="1" ht="15" customHeight="1" x14ac:dyDescent="0.2">
      <c r="A7" s="40" t="s">
        <v>293</v>
      </c>
      <c r="B7" s="1327"/>
      <c r="C7" s="41" t="s">
        <v>1108</v>
      </c>
      <c r="D7" s="41" t="s">
        <v>702</v>
      </c>
      <c r="E7" s="1330"/>
      <c r="F7" s="42" t="s">
        <v>295</v>
      </c>
      <c r="G7" s="42" t="s">
        <v>296</v>
      </c>
      <c r="H7" s="42" t="s">
        <v>296</v>
      </c>
      <c r="I7" s="42" t="s">
        <v>297</v>
      </c>
      <c r="J7" s="42" t="s">
        <v>297</v>
      </c>
      <c r="K7" s="42" t="s">
        <v>297</v>
      </c>
      <c r="L7" s="42" t="s">
        <v>298</v>
      </c>
      <c r="M7" s="42" t="s">
        <v>299</v>
      </c>
      <c r="N7" s="42" t="s">
        <v>300</v>
      </c>
      <c r="O7" s="1333"/>
      <c r="P7" s="45" t="s">
        <v>296</v>
      </c>
      <c r="Q7" s="45" t="s">
        <v>296</v>
      </c>
      <c r="R7" s="42" t="s">
        <v>301</v>
      </c>
      <c r="S7" s="42" t="s">
        <v>297</v>
      </c>
      <c r="T7" s="42" t="s">
        <v>297</v>
      </c>
      <c r="U7" s="42" t="s">
        <v>297</v>
      </c>
      <c r="V7" s="42" t="s">
        <v>297</v>
      </c>
      <c r="W7" s="42" t="s">
        <v>297</v>
      </c>
      <c r="X7" s="43" t="s">
        <v>297</v>
      </c>
      <c r="Y7" s="43" t="s">
        <v>302</v>
      </c>
      <c r="Z7" s="44"/>
    </row>
    <row r="8" spans="1:35" s="39" customFormat="1" ht="21.75" customHeight="1" x14ac:dyDescent="0.2">
      <c r="A8" s="40"/>
      <c r="B8" s="1327"/>
      <c r="C8" s="41"/>
      <c r="D8" s="41"/>
      <c r="E8" s="1330"/>
      <c r="F8" s="42" t="s">
        <v>297</v>
      </c>
      <c r="G8" s="42"/>
      <c r="H8" s="42"/>
      <c r="I8" s="42"/>
      <c r="J8" s="42"/>
      <c r="K8" s="42"/>
      <c r="L8" s="42" t="s">
        <v>297</v>
      </c>
      <c r="M8" s="42" t="s">
        <v>297</v>
      </c>
      <c r="N8" s="42"/>
      <c r="O8" s="1333"/>
      <c r="P8" s="133">
        <v>2021</v>
      </c>
      <c r="Q8" s="133">
        <v>2022</v>
      </c>
      <c r="R8" s="492" t="s">
        <v>1181</v>
      </c>
      <c r="S8" s="46" t="s">
        <v>136</v>
      </c>
      <c r="T8" s="42"/>
      <c r="U8" s="42"/>
      <c r="V8" s="42" t="s">
        <v>136</v>
      </c>
      <c r="W8" s="42"/>
      <c r="X8" s="43" t="s">
        <v>136</v>
      </c>
      <c r="Y8" s="43" t="s">
        <v>297</v>
      </c>
      <c r="Z8" s="44"/>
    </row>
    <row r="9" spans="1:35" s="39" customFormat="1" ht="15" customHeight="1" x14ac:dyDescent="0.2">
      <c r="A9" s="47"/>
      <c r="B9" s="1328"/>
      <c r="C9" s="48"/>
      <c r="D9" s="48"/>
      <c r="E9" s="1331"/>
      <c r="F9" s="49"/>
      <c r="G9" s="49"/>
      <c r="H9" s="49"/>
      <c r="I9" s="49"/>
      <c r="J9" s="49"/>
      <c r="K9" s="49"/>
      <c r="L9" s="49"/>
      <c r="M9" s="49"/>
      <c r="N9" s="49"/>
      <c r="O9" s="133">
        <v>2013</v>
      </c>
      <c r="P9" s="491">
        <v>0.25</v>
      </c>
      <c r="Q9" s="491">
        <v>0.15</v>
      </c>
      <c r="R9" s="491">
        <v>0.15</v>
      </c>
      <c r="S9" s="49"/>
      <c r="T9" s="49"/>
      <c r="U9" s="49"/>
      <c r="V9" s="49"/>
      <c r="W9" s="49"/>
      <c r="X9" s="50"/>
      <c r="Y9" s="50"/>
      <c r="Z9" s="51"/>
    </row>
    <row r="10" spans="1:35" x14ac:dyDescent="0.2">
      <c r="A10" s="52">
        <v>1</v>
      </c>
      <c r="B10" s="53">
        <v>2</v>
      </c>
      <c r="C10" s="53">
        <v>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53">
        <v>12</v>
      </c>
      <c r="M10" s="53">
        <v>13</v>
      </c>
      <c r="N10" s="53">
        <v>14</v>
      </c>
      <c r="O10" s="53">
        <v>15</v>
      </c>
      <c r="P10" s="53">
        <v>16</v>
      </c>
      <c r="Q10" s="53">
        <v>17</v>
      </c>
      <c r="R10" s="53">
        <v>18</v>
      </c>
      <c r="S10" s="53">
        <v>21</v>
      </c>
      <c r="T10" s="53">
        <v>22</v>
      </c>
      <c r="U10" s="53">
        <v>23</v>
      </c>
      <c r="V10" s="53">
        <v>24</v>
      </c>
      <c r="W10" s="53">
        <v>25</v>
      </c>
      <c r="X10" s="53">
        <v>26</v>
      </c>
      <c r="Y10" s="53">
        <v>27</v>
      </c>
      <c r="Z10" s="55"/>
    </row>
    <row r="11" spans="1:35" s="5" customFormat="1" ht="18" customHeight="1" x14ac:dyDescent="0.25">
      <c r="A11" s="1336" t="s">
        <v>303</v>
      </c>
      <c r="B11" s="1337"/>
      <c r="C11" s="1337"/>
      <c r="D11" s="1337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1337"/>
      <c r="Q11" s="1337"/>
      <c r="R11" s="1337"/>
      <c r="S11" s="1337"/>
      <c r="T11" s="1337"/>
      <c r="U11" s="1337"/>
      <c r="V11" s="1337"/>
      <c r="W11" s="1337"/>
      <c r="X11" s="1337"/>
      <c r="Y11" s="1337"/>
      <c r="Z11" s="1338"/>
    </row>
    <row r="12" spans="1:35" s="5" customFormat="1" ht="18" customHeight="1" x14ac:dyDescent="0.25">
      <c r="A12" s="269"/>
      <c r="B12" s="270"/>
      <c r="C12" s="270"/>
      <c r="D12" s="270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</row>
    <row r="13" spans="1:35" s="5" customFormat="1" ht="18" customHeight="1" x14ac:dyDescent="0.25">
      <c r="A13" s="269"/>
      <c r="B13" s="270"/>
      <c r="C13" s="270"/>
      <c r="D13" s="270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56"/>
    </row>
    <row r="14" spans="1:35" s="5" customFormat="1" ht="18" customHeight="1" x14ac:dyDescent="0.25">
      <c r="A14" s="269"/>
      <c r="B14" s="270"/>
      <c r="C14" s="270"/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56"/>
    </row>
    <row r="15" spans="1:35" s="5" customFormat="1" ht="18" customHeight="1" x14ac:dyDescent="0.25">
      <c r="A15" s="272"/>
      <c r="B15" s="273"/>
      <c r="C15" s="273"/>
      <c r="D15" s="273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57"/>
    </row>
    <row r="16" spans="1:35" s="13" customFormat="1" ht="18" customHeight="1" x14ac:dyDescent="0.25">
      <c r="A16" s="1334" t="s">
        <v>114</v>
      </c>
      <c r="B16" s="1335"/>
      <c r="C16" s="476"/>
      <c r="D16" s="476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</row>
    <row r="17" spans="1:26" s="5" customFormat="1" ht="18" customHeight="1" x14ac:dyDescent="0.25">
      <c r="A17" s="1339" t="s">
        <v>304</v>
      </c>
      <c r="B17" s="1340"/>
      <c r="C17" s="1340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  <c r="P17" s="1340"/>
      <c r="Q17" s="1340"/>
      <c r="R17" s="1340"/>
      <c r="S17" s="1340"/>
      <c r="T17" s="1340"/>
      <c r="U17" s="1340"/>
      <c r="V17" s="1340"/>
      <c r="W17" s="1340"/>
      <c r="X17" s="1340"/>
      <c r="Y17" s="1340"/>
      <c r="Z17" s="1341"/>
    </row>
    <row r="18" spans="1:26" s="5" customFormat="1" ht="18" customHeight="1" x14ac:dyDescent="0.25">
      <c r="A18" s="275"/>
      <c r="B18" s="276"/>
      <c r="C18" s="276"/>
      <c r="D18" s="276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60"/>
    </row>
    <row r="19" spans="1:26" s="5" customFormat="1" ht="18" customHeight="1" x14ac:dyDescent="0.25">
      <c r="A19" s="269"/>
      <c r="B19" s="270"/>
      <c r="C19" s="270"/>
      <c r="D19" s="270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56"/>
    </row>
    <row r="20" spans="1:26" s="5" customFormat="1" ht="18" customHeight="1" x14ac:dyDescent="0.25">
      <c r="A20" s="272"/>
      <c r="B20" s="273"/>
      <c r="C20" s="273"/>
      <c r="D20" s="273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56"/>
    </row>
    <row r="21" spans="1:26" s="13" customFormat="1" ht="30.75" customHeight="1" x14ac:dyDescent="0.25">
      <c r="A21" s="1334" t="s">
        <v>727</v>
      </c>
      <c r="B21" s="1335"/>
      <c r="C21" s="476"/>
      <c r="D21" s="476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9"/>
    </row>
    <row r="22" spans="1:26" s="5" customFormat="1" ht="18" customHeight="1" x14ac:dyDescent="0.25">
      <c r="A22" s="275"/>
      <c r="B22" s="276"/>
      <c r="C22" s="276"/>
      <c r="D22" s="276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56"/>
    </row>
    <row r="23" spans="1:26" s="5" customFormat="1" ht="18" customHeight="1" x14ac:dyDescent="0.25">
      <c r="A23" s="269"/>
      <c r="B23" s="270"/>
      <c r="C23" s="270"/>
      <c r="D23" s="270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56"/>
    </row>
    <row r="24" spans="1:26" s="5" customFormat="1" ht="18" customHeight="1" x14ac:dyDescent="0.25">
      <c r="A24" s="272"/>
      <c r="B24" s="273"/>
      <c r="C24" s="273"/>
      <c r="D24" s="273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56"/>
    </row>
    <row r="25" spans="1:26" s="13" customFormat="1" ht="18" customHeight="1" x14ac:dyDescent="0.25">
      <c r="A25" s="1334" t="s">
        <v>728</v>
      </c>
      <c r="B25" s="1335"/>
      <c r="C25" s="476"/>
      <c r="D25" s="476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</row>
    <row r="26" spans="1:26" s="13" customFormat="1" ht="30.75" customHeight="1" x14ac:dyDescent="0.25">
      <c r="A26" s="1334" t="s">
        <v>305</v>
      </c>
      <c r="B26" s="1335"/>
      <c r="C26" s="476"/>
      <c r="D26" s="476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</row>
    <row r="27" spans="1:26" s="5" customFormat="1" ht="18" customHeight="1" x14ac:dyDescent="0.25">
      <c r="A27" s="1339" t="s">
        <v>306</v>
      </c>
      <c r="B27" s="1340"/>
      <c r="C27" s="1340"/>
      <c r="D27" s="1340"/>
      <c r="E27" s="1340"/>
      <c r="F27" s="1340"/>
      <c r="G27" s="1340"/>
      <c r="H27" s="1340"/>
      <c r="I27" s="1340"/>
      <c r="J27" s="1340"/>
      <c r="K27" s="1340"/>
      <c r="L27" s="1340"/>
      <c r="M27" s="1340"/>
      <c r="N27" s="1340"/>
      <c r="O27" s="1340"/>
      <c r="P27" s="1340"/>
      <c r="Q27" s="1340"/>
      <c r="R27" s="1340"/>
      <c r="S27" s="1340"/>
      <c r="T27" s="1340"/>
      <c r="U27" s="1340"/>
      <c r="V27" s="1340"/>
      <c r="W27" s="1340"/>
      <c r="X27" s="1340"/>
      <c r="Y27" s="1340"/>
      <c r="Z27" s="1341"/>
    </row>
    <row r="28" spans="1:26" s="5" customFormat="1" ht="18" customHeight="1" x14ac:dyDescent="0.25">
      <c r="A28" s="275"/>
      <c r="B28" s="276"/>
      <c r="C28" s="276"/>
      <c r="D28" s="276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60"/>
    </row>
    <row r="29" spans="1:26" s="5" customFormat="1" ht="18" customHeight="1" x14ac:dyDescent="0.25">
      <c r="A29" s="269"/>
      <c r="B29" s="270"/>
      <c r="C29" s="270"/>
      <c r="D29" s="270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56"/>
    </row>
    <row r="30" spans="1:26" s="5" customFormat="1" ht="18" customHeight="1" x14ac:dyDescent="0.25">
      <c r="A30" s="269"/>
      <c r="B30" s="270"/>
      <c r="C30" s="270"/>
      <c r="D30" s="270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56"/>
    </row>
    <row r="31" spans="1:26" s="13" customFormat="1" ht="35.25" customHeight="1" x14ac:dyDescent="0.25">
      <c r="A31" s="1334" t="s">
        <v>727</v>
      </c>
      <c r="B31" s="1335"/>
      <c r="C31" s="476"/>
      <c r="D31" s="476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9"/>
    </row>
    <row r="32" spans="1:26" s="5" customFormat="1" ht="18" customHeight="1" x14ac:dyDescent="0.25">
      <c r="A32" s="269"/>
      <c r="B32" s="270"/>
      <c r="C32" s="270"/>
      <c r="D32" s="270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56"/>
    </row>
    <row r="33" spans="1:26" s="5" customFormat="1" ht="18" customHeight="1" x14ac:dyDescent="0.25">
      <c r="A33" s="269"/>
      <c r="B33" s="270"/>
      <c r="C33" s="270"/>
      <c r="D33" s="270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56"/>
    </row>
    <row r="34" spans="1:26" s="5" customFormat="1" ht="18" customHeight="1" x14ac:dyDescent="0.25">
      <c r="A34" s="269"/>
      <c r="B34" s="270"/>
      <c r="C34" s="270"/>
      <c r="D34" s="270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56"/>
    </row>
    <row r="35" spans="1:26" s="13" customFormat="1" ht="18" customHeight="1" x14ac:dyDescent="0.25">
      <c r="A35" s="1334" t="s">
        <v>728</v>
      </c>
      <c r="B35" s="1335"/>
      <c r="C35" s="476"/>
      <c r="D35" s="476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</row>
    <row r="36" spans="1:26" s="13" customFormat="1" ht="18" customHeight="1" x14ac:dyDescent="0.25">
      <c r="A36" s="1334" t="s">
        <v>305</v>
      </c>
      <c r="B36" s="1335"/>
      <c r="C36" s="476"/>
      <c r="D36" s="476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9"/>
    </row>
    <row r="37" spans="1:26" s="5" customFormat="1" ht="18" customHeight="1" x14ac:dyDescent="0.25">
      <c r="A37" s="1339" t="s">
        <v>307</v>
      </c>
      <c r="B37" s="1340"/>
      <c r="C37" s="1340"/>
      <c r="D37" s="1340"/>
      <c r="E37" s="1340"/>
      <c r="F37" s="1340"/>
      <c r="G37" s="1340"/>
      <c r="H37" s="1340"/>
      <c r="I37" s="1340"/>
      <c r="J37" s="1340"/>
      <c r="K37" s="1340"/>
      <c r="L37" s="1340"/>
      <c r="M37" s="1340"/>
      <c r="N37" s="1340"/>
      <c r="O37" s="1340"/>
      <c r="P37" s="1340"/>
      <c r="Q37" s="1340"/>
      <c r="R37" s="1340"/>
      <c r="S37" s="1340"/>
      <c r="T37" s="1340"/>
      <c r="U37" s="1340"/>
      <c r="V37" s="1340"/>
      <c r="W37" s="1340"/>
      <c r="X37" s="1340"/>
      <c r="Y37" s="1340"/>
      <c r="Z37" s="1341"/>
    </row>
    <row r="38" spans="1:26" s="5" customFormat="1" ht="18" customHeight="1" x14ac:dyDescent="0.25">
      <c r="A38" s="275"/>
      <c r="B38" s="276"/>
      <c r="C38" s="276"/>
      <c r="D38" s="276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60"/>
    </row>
    <row r="39" spans="1:26" s="5" customFormat="1" ht="18" customHeight="1" x14ac:dyDescent="0.25">
      <c r="A39" s="269"/>
      <c r="B39" s="270"/>
      <c r="C39" s="270"/>
      <c r="D39" s="270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56"/>
    </row>
    <row r="40" spans="1:26" s="5" customFormat="1" ht="18" customHeight="1" x14ac:dyDescent="0.25">
      <c r="A40" s="269"/>
      <c r="B40" s="270"/>
      <c r="C40" s="270"/>
      <c r="D40" s="270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56"/>
    </row>
    <row r="41" spans="1:26" s="13" customFormat="1" ht="18" customHeight="1" x14ac:dyDescent="0.25">
      <c r="A41" s="1334" t="s">
        <v>727</v>
      </c>
      <c r="B41" s="1335"/>
      <c r="C41" s="476"/>
      <c r="D41" s="476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</row>
    <row r="42" spans="1:26" s="5" customFormat="1" ht="18" customHeight="1" x14ac:dyDescent="0.25">
      <c r="A42" s="269"/>
      <c r="B42" s="270"/>
      <c r="C42" s="270"/>
      <c r="D42" s="270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56"/>
    </row>
    <row r="43" spans="1:26" s="5" customFormat="1" ht="18" customHeight="1" x14ac:dyDescent="0.25">
      <c r="A43" s="269"/>
      <c r="B43" s="270"/>
      <c r="C43" s="270"/>
      <c r="D43" s="270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56"/>
    </row>
    <row r="44" spans="1:26" s="5" customFormat="1" ht="18" customHeight="1" x14ac:dyDescent="0.25">
      <c r="A44" s="269"/>
      <c r="B44" s="270"/>
      <c r="C44" s="270"/>
      <c r="D44" s="270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56"/>
    </row>
    <row r="45" spans="1:26" s="13" customFormat="1" ht="18" customHeight="1" x14ac:dyDescent="0.25">
      <c r="A45" s="1334" t="s">
        <v>728</v>
      </c>
      <c r="B45" s="1335"/>
      <c r="C45" s="521"/>
      <c r="D45" s="476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</row>
    <row r="46" spans="1:26" s="13" customFormat="1" ht="18" customHeight="1" x14ac:dyDescent="0.25">
      <c r="A46" s="1334" t="s">
        <v>305</v>
      </c>
      <c r="B46" s="1335"/>
      <c r="C46" s="476"/>
      <c r="D46" s="476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9"/>
    </row>
    <row r="47" spans="1:26" s="5" customFormat="1" ht="18" customHeight="1" x14ac:dyDescent="0.25">
      <c r="A47" s="1339" t="s">
        <v>308</v>
      </c>
      <c r="B47" s="1340"/>
      <c r="C47" s="1340"/>
      <c r="D47" s="1340"/>
      <c r="E47" s="1340"/>
      <c r="F47" s="1340"/>
      <c r="G47" s="1340"/>
      <c r="H47" s="1340"/>
      <c r="I47" s="1340"/>
      <c r="J47" s="1340"/>
      <c r="K47" s="1340"/>
      <c r="L47" s="1340"/>
      <c r="M47" s="1340"/>
      <c r="N47" s="1340"/>
      <c r="O47" s="1340"/>
      <c r="P47" s="1340"/>
      <c r="Q47" s="1340"/>
      <c r="R47" s="1340"/>
      <c r="S47" s="1340"/>
      <c r="T47" s="1340"/>
      <c r="U47" s="1340"/>
      <c r="V47" s="1340"/>
      <c r="W47" s="1340"/>
      <c r="X47" s="1340"/>
      <c r="Y47" s="1340"/>
      <c r="Z47" s="1341"/>
    </row>
    <row r="48" spans="1:26" s="5" customFormat="1" ht="18" customHeight="1" x14ac:dyDescent="0.25">
      <c r="A48" s="275"/>
      <c r="B48" s="276"/>
      <c r="C48" s="276"/>
      <c r="D48" s="276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60"/>
    </row>
    <row r="49" spans="1:26" s="5" customFormat="1" ht="18" customHeight="1" x14ac:dyDescent="0.25">
      <c r="A49" s="269"/>
      <c r="B49" s="270"/>
      <c r="C49" s="270"/>
      <c r="D49" s="270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56"/>
    </row>
    <row r="50" spans="1:26" s="5" customFormat="1" ht="18" customHeight="1" x14ac:dyDescent="0.25">
      <c r="A50" s="269"/>
      <c r="B50" s="270"/>
      <c r="C50" s="270"/>
      <c r="D50" s="270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56"/>
    </row>
    <row r="51" spans="1:26" s="13" customFormat="1" ht="18" customHeight="1" x14ac:dyDescent="0.25">
      <c r="A51" s="1334" t="s">
        <v>727</v>
      </c>
      <c r="B51" s="1335"/>
      <c r="C51" s="476"/>
      <c r="D51" s="476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9"/>
    </row>
    <row r="52" spans="1:26" s="5" customFormat="1" ht="18" customHeight="1" x14ac:dyDescent="0.25">
      <c r="A52" s="269"/>
      <c r="B52" s="270"/>
      <c r="C52" s="270"/>
      <c r="D52" s="270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56"/>
    </row>
    <row r="53" spans="1:26" s="5" customFormat="1" ht="18" customHeight="1" x14ac:dyDescent="0.25">
      <c r="A53" s="269"/>
      <c r="B53" s="270"/>
      <c r="C53" s="270"/>
      <c r="D53" s="270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56"/>
    </row>
    <row r="54" spans="1:26" s="5" customFormat="1" ht="18" customHeight="1" x14ac:dyDescent="0.25">
      <c r="A54" s="269"/>
      <c r="B54" s="270"/>
      <c r="C54" s="270"/>
      <c r="D54" s="270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56"/>
    </row>
    <row r="55" spans="1:26" s="13" customFormat="1" ht="18" customHeight="1" x14ac:dyDescent="0.25">
      <c r="A55" s="1334" t="s">
        <v>728</v>
      </c>
      <c r="B55" s="1335"/>
      <c r="C55" s="476"/>
      <c r="D55" s="476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9"/>
    </row>
    <row r="56" spans="1:26" s="13" customFormat="1" ht="18" customHeight="1" x14ac:dyDescent="0.25">
      <c r="A56" s="1334" t="s">
        <v>305</v>
      </c>
      <c r="B56" s="1335"/>
      <c r="C56" s="476"/>
      <c r="D56" s="476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9"/>
    </row>
    <row r="57" spans="1:26" s="5" customFormat="1" ht="18" customHeight="1" x14ac:dyDescent="0.25">
      <c r="A57" s="1339" t="s">
        <v>309</v>
      </c>
      <c r="B57" s="1340"/>
      <c r="C57" s="1340"/>
      <c r="D57" s="1340"/>
      <c r="E57" s="1340"/>
      <c r="F57" s="1340"/>
      <c r="G57" s="1340"/>
      <c r="H57" s="1340"/>
      <c r="I57" s="1340"/>
      <c r="J57" s="1340"/>
      <c r="K57" s="1340"/>
      <c r="L57" s="1340"/>
      <c r="M57" s="1340"/>
      <c r="N57" s="1340"/>
      <c r="O57" s="1340"/>
      <c r="P57" s="1340"/>
      <c r="Q57" s="1340"/>
      <c r="R57" s="1340"/>
      <c r="S57" s="1340"/>
      <c r="T57" s="1340"/>
      <c r="U57" s="1340"/>
      <c r="V57" s="1340"/>
      <c r="W57" s="1340"/>
      <c r="X57" s="1340"/>
      <c r="Y57" s="1340"/>
      <c r="Z57" s="1341"/>
    </row>
    <row r="58" spans="1:26" s="5" customFormat="1" ht="18" customHeight="1" x14ac:dyDescent="0.25">
      <c r="A58" s="275"/>
      <c r="B58" s="276"/>
      <c r="C58" s="276"/>
      <c r="D58" s="276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60"/>
    </row>
    <row r="59" spans="1:26" s="5" customFormat="1" ht="18" customHeight="1" x14ac:dyDescent="0.25">
      <c r="A59" s="269"/>
      <c r="B59" s="270"/>
      <c r="C59" s="270"/>
      <c r="D59" s="270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56"/>
    </row>
    <row r="60" spans="1:26" s="5" customFormat="1" ht="18" customHeight="1" x14ac:dyDescent="0.25">
      <c r="A60" s="269"/>
      <c r="B60" s="270"/>
      <c r="C60" s="270"/>
      <c r="D60" s="270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56"/>
    </row>
    <row r="61" spans="1:26" s="13" customFormat="1" ht="18" customHeight="1" x14ac:dyDescent="0.25">
      <c r="A61" s="1334" t="s">
        <v>727</v>
      </c>
      <c r="B61" s="1335"/>
      <c r="C61" s="476"/>
      <c r="D61" s="476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9"/>
    </row>
    <row r="62" spans="1:26" s="5" customFormat="1" ht="18" customHeight="1" x14ac:dyDescent="0.25">
      <c r="A62" s="269"/>
      <c r="B62" s="270"/>
      <c r="C62" s="270"/>
      <c r="D62" s="270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56"/>
    </row>
    <row r="63" spans="1:26" s="5" customFormat="1" ht="18" customHeight="1" x14ac:dyDescent="0.25">
      <c r="A63" s="269"/>
      <c r="B63" s="270"/>
      <c r="C63" s="270"/>
      <c r="D63" s="270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56"/>
    </row>
    <row r="64" spans="1:26" s="5" customFormat="1" ht="18" customHeight="1" x14ac:dyDescent="0.25">
      <c r="A64" s="269"/>
      <c r="B64" s="270"/>
      <c r="C64" s="270"/>
      <c r="D64" s="270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56"/>
    </row>
    <row r="65" spans="1:26" s="13" customFormat="1" ht="18" customHeight="1" x14ac:dyDescent="0.25">
      <c r="A65" s="1334" t="s">
        <v>728</v>
      </c>
      <c r="B65" s="1335"/>
      <c r="C65" s="476"/>
      <c r="D65" s="476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</row>
    <row r="66" spans="1:26" s="13" customFormat="1" ht="18" customHeight="1" x14ac:dyDescent="0.25">
      <c r="A66" s="1334" t="s">
        <v>305</v>
      </c>
      <c r="B66" s="1335"/>
      <c r="C66" s="476"/>
      <c r="D66" s="476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9"/>
    </row>
    <row r="67" spans="1:26" s="13" customFormat="1" ht="18" customHeight="1" x14ac:dyDescent="0.25">
      <c r="A67" s="1344" t="s">
        <v>310</v>
      </c>
      <c r="B67" s="1345"/>
      <c r="C67" s="477"/>
      <c r="D67" s="477"/>
      <c r="E67" s="61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9"/>
    </row>
    <row r="68" spans="1:26" ht="30" customHeight="1" x14ac:dyDescent="0.2">
      <c r="A68" s="1342" t="s">
        <v>311</v>
      </c>
      <c r="B68" s="1343"/>
      <c r="C68" s="1343"/>
      <c r="D68" s="1343"/>
      <c r="E68" s="1343"/>
      <c r="F68" s="1343"/>
      <c r="G68" s="1343"/>
      <c r="H68" s="1343"/>
      <c r="I68" s="1343"/>
      <c r="J68" s="1343"/>
      <c r="K68" s="1343"/>
      <c r="L68" s="1343"/>
      <c r="M68" s="1343"/>
      <c r="N68" s="1343"/>
      <c r="O68" s="1343"/>
      <c r="P68" s="1343"/>
      <c r="Q68" s="1343"/>
      <c r="R68" s="1343"/>
      <c r="S68" s="1343"/>
      <c r="T68" s="1343"/>
      <c r="U68" s="1343"/>
      <c r="V68" s="1343"/>
      <c r="W68" s="1343"/>
      <c r="X68" s="1343"/>
      <c r="Y68" s="1343"/>
      <c r="Z68" s="1343"/>
    </row>
    <row r="69" spans="1:26" x14ac:dyDescent="0.2">
      <c r="A69" s="28"/>
      <c r="B69" s="28"/>
      <c r="C69" s="28"/>
      <c r="D69" s="2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25"/>
    </row>
    <row r="70" spans="1:26" x14ac:dyDescent="0.2">
      <c r="A70" s="28"/>
      <c r="B70" s="28"/>
      <c r="C70" s="28"/>
      <c r="D70" s="2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25"/>
    </row>
    <row r="71" spans="1:26" x14ac:dyDescent="0.2">
      <c r="A71" s="28"/>
      <c r="B71" s="28"/>
      <c r="C71" s="28"/>
      <c r="D71" s="28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25"/>
    </row>
    <row r="72" spans="1:26" x14ac:dyDescent="0.2">
      <c r="A72" s="28"/>
      <c r="B72" s="28"/>
      <c r="C72" s="28"/>
      <c r="D72" s="28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25"/>
    </row>
    <row r="73" spans="1:26" x14ac:dyDescent="0.2">
      <c r="A73" s="28"/>
      <c r="B73" s="28"/>
      <c r="C73" s="28"/>
      <c r="D73" s="28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25"/>
    </row>
  </sheetData>
  <mergeCells count="31">
    <mergeCell ref="A61:B61"/>
    <mergeCell ref="A65:B65"/>
    <mergeCell ref="A66:B66"/>
    <mergeCell ref="A67:B67"/>
    <mergeCell ref="A68:Z68"/>
    <mergeCell ref="A57:Z57"/>
    <mergeCell ref="A31:B31"/>
    <mergeCell ref="A35:B35"/>
    <mergeCell ref="A36:B36"/>
    <mergeCell ref="A37:Z37"/>
    <mergeCell ref="A41:B41"/>
    <mergeCell ref="A45:B45"/>
    <mergeCell ref="A46:B46"/>
    <mergeCell ref="A47:Z47"/>
    <mergeCell ref="A51:B51"/>
    <mergeCell ref="A55:B55"/>
    <mergeCell ref="A56:B56"/>
    <mergeCell ref="A27:Z27"/>
    <mergeCell ref="X1:Z1"/>
    <mergeCell ref="A2:Z2"/>
    <mergeCell ref="A4:Z4"/>
    <mergeCell ref="Y5:Z5"/>
    <mergeCell ref="A11:Z11"/>
    <mergeCell ref="A16:B16"/>
    <mergeCell ref="A17:Z17"/>
    <mergeCell ref="A21:B21"/>
    <mergeCell ref="A25:B25"/>
    <mergeCell ref="A26:B26"/>
    <mergeCell ref="O6:O8"/>
    <mergeCell ref="B6:B9"/>
    <mergeCell ref="E6:E9"/>
  </mergeCells>
  <printOptions horizontalCentered="1"/>
  <pageMargins left="0.5" right="0.25" top="0.75" bottom="0.25" header="0.5" footer="0.5"/>
  <pageSetup paperSize="9" scale="62" orientation="landscape" r:id="rId1"/>
  <headerFooter alignWithMargins="0"/>
  <rowBreaks count="1" manualBreakCount="1">
    <brk id="36" max="2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X73"/>
  <sheetViews>
    <sheetView view="pageBreakPreview" zoomScale="98" zoomScaleNormal="75" zoomScaleSheetLayoutView="98" workbookViewId="0">
      <selection activeCell="E14" sqref="E14"/>
    </sheetView>
  </sheetViews>
  <sheetFormatPr defaultRowHeight="12.75" x14ac:dyDescent="0.2"/>
  <cols>
    <col min="1" max="1" width="4.7109375" style="62" customWidth="1"/>
    <col min="2" max="2" width="16.28515625" style="62" customWidth="1"/>
    <col min="3" max="3" width="9.7109375" style="1" customWidth="1"/>
    <col min="4" max="5" width="5.5703125" style="1" bestFit="1" customWidth="1"/>
    <col min="6" max="6" width="6.5703125" style="1" bestFit="1" customWidth="1"/>
    <col min="7" max="7" width="6.85546875" style="1" bestFit="1" customWidth="1"/>
    <col min="8" max="8" width="7.140625" style="1" bestFit="1" customWidth="1"/>
    <col min="9" max="9" width="7" style="1" bestFit="1" customWidth="1"/>
    <col min="10" max="10" width="9" style="1" bestFit="1" customWidth="1"/>
    <col min="11" max="11" width="8.85546875" style="1" bestFit="1" customWidth="1"/>
    <col min="12" max="12" width="9.140625" style="1" customWidth="1"/>
    <col min="13" max="13" width="5.85546875" style="1" customWidth="1"/>
    <col min="14" max="16" width="7.5703125" style="1" customWidth="1"/>
    <col min="17" max="17" width="7.42578125" style="1" customWidth="1"/>
    <col min="18" max="18" width="6.28515625" style="1" bestFit="1" customWidth="1"/>
    <col min="19" max="19" width="7.140625" style="1" bestFit="1" customWidth="1"/>
    <col min="20" max="21" width="5.5703125" style="1" bestFit="1" customWidth="1"/>
    <col min="22" max="23" width="6.28515625" style="1" customWidth="1"/>
    <col min="24" max="24" width="7.7109375" style="26" customWidth="1"/>
    <col min="25" max="256" width="9.140625" style="1"/>
    <col min="257" max="257" width="4.7109375" style="1" customWidth="1"/>
    <col min="258" max="258" width="16.28515625" style="1" customWidth="1"/>
    <col min="259" max="259" width="9.7109375" style="1" customWidth="1"/>
    <col min="260" max="261" width="5.5703125" style="1" bestFit="1" customWidth="1"/>
    <col min="262" max="262" width="6.5703125" style="1" bestFit="1" customWidth="1"/>
    <col min="263" max="263" width="6.85546875" style="1" bestFit="1" customWidth="1"/>
    <col min="264" max="264" width="7.140625" style="1" bestFit="1" customWidth="1"/>
    <col min="265" max="265" width="7" style="1" bestFit="1" customWidth="1"/>
    <col min="266" max="266" width="9" style="1" bestFit="1" customWidth="1"/>
    <col min="267" max="267" width="8.85546875" style="1" bestFit="1" customWidth="1"/>
    <col min="268" max="268" width="8" style="1" bestFit="1" customWidth="1"/>
    <col min="269" max="270" width="5.85546875" style="1" customWidth="1"/>
    <col min="271" max="272" width="7.5703125" style="1" customWidth="1"/>
    <col min="273" max="273" width="7.42578125" style="1" customWidth="1"/>
    <col min="274" max="274" width="6.28515625" style="1" bestFit="1" customWidth="1"/>
    <col min="275" max="275" width="7.140625" style="1" bestFit="1" customWidth="1"/>
    <col min="276" max="277" width="5.5703125" style="1" bestFit="1" customWidth="1"/>
    <col min="278" max="279" width="6.28515625" style="1" customWidth="1"/>
    <col min="280" max="280" width="7.7109375" style="1" customWidth="1"/>
    <col min="281" max="512" width="9.140625" style="1"/>
    <col min="513" max="513" width="4.7109375" style="1" customWidth="1"/>
    <col min="514" max="514" width="16.28515625" style="1" customWidth="1"/>
    <col min="515" max="515" width="9.7109375" style="1" customWidth="1"/>
    <col min="516" max="517" width="5.5703125" style="1" bestFit="1" customWidth="1"/>
    <col min="518" max="518" width="6.5703125" style="1" bestFit="1" customWidth="1"/>
    <col min="519" max="519" width="6.85546875" style="1" bestFit="1" customWidth="1"/>
    <col min="520" max="520" width="7.140625" style="1" bestFit="1" customWidth="1"/>
    <col min="521" max="521" width="7" style="1" bestFit="1" customWidth="1"/>
    <col min="522" max="522" width="9" style="1" bestFit="1" customWidth="1"/>
    <col min="523" max="523" width="8.85546875" style="1" bestFit="1" customWidth="1"/>
    <col min="524" max="524" width="8" style="1" bestFit="1" customWidth="1"/>
    <col min="525" max="526" width="5.85546875" style="1" customWidth="1"/>
    <col min="527" max="528" width="7.5703125" style="1" customWidth="1"/>
    <col min="529" max="529" width="7.42578125" style="1" customWidth="1"/>
    <col min="530" max="530" width="6.28515625" style="1" bestFit="1" customWidth="1"/>
    <col min="531" max="531" width="7.140625" style="1" bestFit="1" customWidth="1"/>
    <col min="532" max="533" width="5.5703125" style="1" bestFit="1" customWidth="1"/>
    <col min="534" max="535" width="6.28515625" style="1" customWidth="1"/>
    <col min="536" max="536" width="7.7109375" style="1" customWidth="1"/>
    <col min="537" max="768" width="9.140625" style="1"/>
    <col min="769" max="769" width="4.7109375" style="1" customWidth="1"/>
    <col min="770" max="770" width="16.28515625" style="1" customWidth="1"/>
    <col min="771" max="771" width="9.7109375" style="1" customWidth="1"/>
    <col min="772" max="773" width="5.5703125" style="1" bestFit="1" customWidth="1"/>
    <col min="774" max="774" width="6.5703125" style="1" bestFit="1" customWidth="1"/>
    <col min="775" max="775" width="6.85546875" style="1" bestFit="1" customWidth="1"/>
    <col min="776" max="776" width="7.140625" style="1" bestFit="1" customWidth="1"/>
    <col min="777" max="777" width="7" style="1" bestFit="1" customWidth="1"/>
    <col min="778" max="778" width="9" style="1" bestFit="1" customWidth="1"/>
    <col min="779" max="779" width="8.85546875" style="1" bestFit="1" customWidth="1"/>
    <col min="780" max="780" width="8" style="1" bestFit="1" customWidth="1"/>
    <col min="781" max="782" width="5.85546875" style="1" customWidth="1"/>
    <col min="783" max="784" width="7.5703125" style="1" customWidth="1"/>
    <col min="785" max="785" width="7.42578125" style="1" customWidth="1"/>
    <col min="786" max="786" width="6.28515625" style="1" bestFit="1" customWidth="1"/>
    <col min="787" max="787" width="7.140625" style="1" bestFit="1" customWidth="1"/>
    <col min="788" max="789" width="5.5703125" style="1" bestFit="1" customWidth="1"/>
    <col min="790" max="791" width="6.28515625" style="1" customWidth="1"/>
    <col min="792" max="792" width="7.7109375" style="1" customWidth="1"/>
    <col min="793" max="1024" width="9.140625" style="1"/>
    <col min="1025" max="1025" width="4.7109375" style="1" customWidth="1"/>
    <col min="1026" max="1026" width="16.28515625" style="1" customWidth="1"/>
    <col min="1027" max="1027" width="9.7109375" style="1" customWidth="1"/>
    <col min="1028" max="1029" width="5.5703125" style="1" bestFit="1" customWidth="1"/>
    <col min="1030" max="1030" width="6.5703125" style="1" bestFit="1" customWidth="1"/>
    <col min="1031" max="1031" width="6.85546875" style="1" bestFit="1" customWidth="1"/>
    <col min="1032" max="1032" width="7.140625" style="1" bestFit="1" customWidth="1"/>
    <col min="1033" max="1033" width="7" style="1" bestFit="1" customWidth="1"/>
    <col min="1034" max="1034" width="9" style="1" bestFit="1" customWidth="1"/>
    <col min="1035" max="1035" width="8.85546875" style="1" bestFit="1" customWidth="1"/>
    <col min="1036" max="1036" width="8" style="1" bestFit="1" customWidth="1"/>
    <col min="1037" max="1038" width="5.85546875" style="1" customWidth="1"/>
    <col min="1039" max="1040" width="7.5703125" style="1" customWidth="1"/>
    <col min="1041" max="1041" width="7.42578125" style="1" customWidth="1"/>
    <col min="1042" max="1042" width="6.28515625" style="1" bestFit="1" customWidth="1"/>
    <col min="1043" max="1043" width="7.140625" style="1" bestFit="1" customWidth="1"/>
    <col min="1044" max="1045" width="5.5703125" style="1" bestFit="1" customWidth="1"/>
    <col min="1046" max="1047" width="6.28515625" style="1" customWidth="1"/>
    <col min="1048" max="1048" width="7.7109375" style="1" customWidth="1"/>
    <col min="1049" max="1280" width="9.140625" style="1"/>
    <col min="1281" max="1281" width="4.7109375" style="1" customWidth="1"/>
    <col min="1282" max="1282" width="16.28515625" style="1" customWidth="1"/>
    <col min="1283" max="1283" width="9.7109375" style="1" customWidth="1"/>
    <col min="1284" max="1285" width="5.5703125" style="1" bestFit="1" customWidth="1"/>
    <col min="1286" max="1286" width="6.5703125" style="1" bestFit="1" customWidth="1"/>
    <col min="1287" max="1287" width="6.85546875" style="1" bestFit="1" customWidth="1"/>
    <col min="1288" max="1288" width="7.140625" style="1" bestFit="1" customWidth="1"/>
    <col min="1289" max="1289" width="7" style="1" bestFit="1" customWidth="1"/>
    <col min="1290" max="1290" width="9" style="1" bestFit="1" customWidth="1"/>
    <col min="1291" max="1291" width="8.85546875" style="1" bestFit="1" customWidth="1"/>
    <col min="1292" max="1292" width="8" style="1" bestFit="1" customWidth="1"/>
    <col min="1293" max="1294" width="5.85546875" style="1" customWidth="1"/>
    <col min="1295" max="1296" width="7.5703125" style="1" customWidth="1"/>
    <col min="1297" max="1297" width="7.42578125" style="1" customWidth="1"/>
    <col min="1298" max="1298" width="6.28515625" style="1" bestFit="1" customWidth="1"/>
    <col min="1299" max="1299" width="7.140625" style="1" bestFit="1" customWidth="1"/>
    <col min="1300" max="1301" width="5.5703125" style="1" bestFit="1" customWidth="1"/>
    <col min="1302" max="1303" width="6.28515625" style="1" customWidth="1"/>
    <col min="1304" max="1304" width="7.7109375" style="1" customWidth="1"/>
    <col min="1305" max="1536" width="9.140625" style="1"/>
    <col min="1537" max="1537" width="4.7109375" style="1" customWidth="1"/>
    <col min="1538" max="1538" width="16.28515625" style="1" customWidth="1"/>
    <col min="1539" max="1539" width="9.7109375" style="1" customWidth="1"/>
    <col min="1540" max="1541" width="5.5703125" style="1" bestFit="1" customWidth="1"/>
    <col min="1542" max="1542" width="6.5703125" style="1" bestFit="1" customWidth="1"/>
    <col min="1543" max="1543" width="6.85546875" style="1" bestFit="1" customWidth="1"/>
    <col min="1544" max="1544" width="7.140625" style="1" bestFit="1" customWidth="1"/>
    <col min="1545" max="1545" width="7" style="1" bestFit="1" customWidth="1"/>
    <col min="1546" max="1546" width="9" style="1" bestFit="1" customWidth="1"/>
    <col min="1547" max="1547" width="8.85546875" style="1" bestFit="1" customWidth="1"/>
    <col min="1548" max="1548" width="8" style="1" bestFit="1" customWidth="1"/>
    <col min="1549" max="1550" width="5.85546875" style="1" customWidth="1"/>
    <col min="1551" max="1552" width="7.5703125" style="1" customWidth="1"/>
    <col min="1553" max="1553" width="7.42578125" style="1" customWidth="1"/>
    <col min="1554" max="1554" width="6.28515625" style="1" bestFit="1" customWidth="1"/>
    <col min="1555" max="1555" width="7.140625" style="1" bestFit="1" customWidth="1"/>
    <col min="1556" max="1557" width="5.5703125" style="1" bestFit="1" customWidth="1"/>
    <col min="1558" max="1559" width="6.28515625" style="1" customWidth="1"/>
    <col min="1560" max="1560" width="7.7109375" style="1" customWidth="1"/>
    <col min="1561" max="1792" width="9.140625" style="1"/>
    <col min="1793" max="1793" width="4.7109375" style="1" customWidth="1"/>
    <col min="1794" max="1794" width="16.28515625" style="1" customWidth="1"/>
    <col min="1795" max="1795" width="9.7109375" style="1" customWidth="1"/>
    <col min="1796" max="1797" width="5.5703125" style="1" bestFit="1" customWidth="1"/>
    <col min="1798" max="1798" width="6.5703125" style="1" bestFit="1" customWidth="1"/>
    <col min="1799" max="1799" width="6.85546875" style="1" bestFit="1" customWidth="1"/>
    <col min="1800" max="1800" width="7.140625" style="1" bestFit="1" customWidth="1"/>
    <col min="1801" max="1801" width="7" style="1" bestFit="1" customWidth="1"/>
    <col min="1802" max="1802" width="9" style="1" bestFit="1" customWidth="1"/>
    <col min="1803" max="1803" width="8.85546875" style="1" bestFit="1" customWidth="1"/>
    <col min="1804" max="1804" width="8" style="1" bestFit="1" customWidth="1"/>
    <col min="1805" max="1806" width="5.85546875" style="1" customWidth="1"/>
    <col min="1807" max="1808" width="7.5703125" style="1" customWidth="1"/>
    <col min="1809" max="1809" width="7.42578125" style="1" customWidth="1"/>
    <col min="1810" max="1810" width="6.28515625" style="1" bestFit="1" customWidth="1"/>
    <col min="1811" max="1811" width="7.140625" style="1" bestFit="1" customWidth="1"/>
    <col min="1812" max="1813" width="5.5703125" style="1" bestFit="1" customWidth="1"/>
    <col min="1814" max="1815" width="6.28515625" style="1" customWidth="1"/>
    <col min="1816" max="1816" width="7.7109375" style="1" customWidth="1"/>
    <col min="1817" max="2048" width="9.140625" style="1"/>
    <col min="2049" max="2049" width="4.7109375" style="1" customWidth="1"/>
    <col min="2050" max="2050" width="16.28515625" style="1" customWidth="1"/>
    <col min="2051" max="2051" width="9.7109375" style="1" customWidth="1"/>
    <col min="2052" max="2053" width="5.5703125" style="1" bestFit="1" customWidth="1"/>
    <col min="2054" max="2054" width="6.5703125" style="1" bestFit="1" customWidth="1"/>
    <col min="2055" max="2055" width="6.85546875" style="1" bestFit="1" customWidth="1"/>
    <col min="2056" max="2056" width="7.140625" style="1" bestFit="1" customWidth="1"/>
    <col min="2057" max="2057" width="7" style="1" bestFit="1" customWidth="1"/>
    <col min="2058" max="2058" width="9" style="1" bestFit="1" customWidth="1"/>
    <col min="2059" max="2059" width="8.85546875" style="1" bestFit="1" customWidth="1"/>
    <col min="2060" max="2060" width="8" style="1" bestFit="1" customWidth="1"/>
    <col min="2061" max="2062" width="5.85546875" style="1" customWidth="1"/>
    <col min="2063" max="2064" width="7.5703125" style="1" customWidth="1"/>
    <col min="2065" max="2065" width="7.42578125" style="1" customWidth="1"/>
    <col min="2066" max="2066" width="6.28515625" style="1" bestFit="1" customWidth="1"/>
    <col min="2067" max="2067" width="7.140625" style="1" bestFit="1" customWidth="1"/>
    <col min="2068" max="2069" width="5.5703125" style="1" bestFit="1" customWidth="1"/>
    <col min="2070" max="2071" width="6.28515625" style="1" customWidth="1"/>
    <col min="2072" max="2072" width="7.7109375" style="1" customWidth="1"/>
    <col min="2073" max="2304" width="9.140625" style="1"/>
    <col min="2305" max="2305" width="4.7109375" style="1" customWidth="1"/>
    <col min="2306" max="2306" width="16.28515625" style="1" customWidth="1"/>
    <col min="2307" max="2307" width="9.7109375" style="1" customWidth="1"/>
    <col min="2308" max="2309" width="5.5703125" style="1" bestFit="1" customWidth="1"/>
    <col min="2310" max="2310" width="6.5703125" style="1" bestFit="1" customWidth="1"/>
    <col min="2311" max="2311" width="6.85546875" style="1" bestFit="1" customWidth="1"/>
    <col min="2312" max="2312" width="7.140625" style="1" bestFit="1" customWidth="1"/>
    <col min="2313" max="2313" width="7" style="1" bestFit="1" customWidth="1"/>
    <col min="2314" max="2314" width="9" style="1" bestFit="1" customWidth="1"/>
    <col min="2315" max="2315" width="8.85546875" style="1" bestFit="1" customWidth="1"/>
    <col min="2316" max="2316" width="8" style="1" bestFit="1" customWidth="1"/>
    <col min="2317" max="2318" width="5.85546875" style="1" customWidth="1"/>
    <col min="2319" max="2320" width="7.5703125" style="1" customWidth="1"/>
    <col min="2321" max="2321" width="7.42578125" style="1" customWidth="1"/>
    <col min="2322" max="2322" width="6.28515625" style="1" bestFit="1" customWidth="1"/>
    <col min="2323" max="2323" width="7.140625" style="1" bestFit="1" customWidth="1"/>
    <col min="2324" max="2325" width="5.5703125" style="1" bestFit="1" customWidth="1"/>
    <col min="2326" max="2327" width="6.28515625" style="1" customWidth="1"/>
    <col min="2328" max="2328" width="7.7109375" style="1" customWidth="1"/>
    <col min="2329" max="2560" width="9.140625" style="1"/>
    <col min="2561" max="2561" width="4.7109375" style="1" customWidth="1"/>
    <col min="2562" max="2562" width="16.28515625" style="1" customWidth="1"/>
    <col min="2563" max="2563" width="9.7109375" style="1" customWidth="1"/>
    <col min="2564" max="2565" width="5.5703125" style="1" bestFit="1" customWidth="1"/>
    <col min="2566" max="2566" width="6.5703125" style="1" bestFit="1" customWidth="1"/>
    <col min="2567" max="2567" width="6.85546875" style="1" bestFit="1" customWidth="1"/>
    <col min="2568" max="2568" width="7.140625" style="1" bestFit="1" customWidth="1"/>
    <col min="2569" max="2569" width="7" style="1" bestFit="1" customWidth="1"/>
    <col min="2570" max="2570" width="9" style="1" bestFit="1" customWidth="1"/>
    <col min="2571" max="2571" width="8.85546875" style="1" bestFit="1" customWidth="1"/>
    <col min="2572" max="2572" width="8" style="1" bestFit="1" customWidth="1"/>
    <col min="2573" max="2574" width="5.85546875" style="1" customWidth="1"/>
    <col min="2575" max="2576" width="7.5703125" style="1" customWidth="1"/>
    <col min="2577" max="2577" width="7.42578125" style="1" customWidth="1"/>
    <col min="2578" max="2578" width="6.28515625" style="1" bestFit="1" customWidth="1"/>
    <col min="2579" max="2579" width="7.140625" style="1" bestFit="1" customWidth="1"/>
    <col min="2580" max="2581" width="5.5703125" style="1" bestFit="1" customWidth="1"/>
    <col min="2582" max="2583" width="6.28515625" style="1" customWidth="1"/>
    <col min="2584" max="2584" width="7.7109375" style="1" customWidth="1"/>
    <col min="2585" max="2816" width="9.140625" style="1"/>
    <col min="2817" max="2817" width="4.7109375" style="1" customWidth="1"/>
    <col min="2818" max="2818" width="16.28515625" style="1" customWidth="1"/>
    <col min="2819" max="2819" width="9.7109375" style="1" customWidth="1"/>
    <col min="2820" max="2821" width="5.5703125" style="1" bestFit="1" customWidth="1"/>
    <col min="2822" max="2822" width="6.5703125" style="1" bestFit="1" customWidth="1"/>
    <col min="2823" max="2823" width="6.85546875" style="1" bestFit="1" customWidth="1"/>
    <col min="2824" max="2824" width="7.140625" style="1" bestFit="1" customWidth="1"/>
    <col min="2825" max="2825" width="7" style="1" bestFit="1" customWidth="1"/>
    <col min="2826" max="2826" width="9" style="1" bestFit="1" customWidth="1"/>
    <col min="2827" max="2827" width="8.85546875" style="1" bestFit="1" customWidth="1"/>
    <col min="2828" max="2828" width="8" style="1" bestFit="1" customWidth="1"/>
    <col min="2829" max="2830" width="5.85546875" style="1" customWidth="1"/>
    <col min="2831" max="2832" width="7.5703125" style="1" customWidth="1"/>
    <col min="2833" max="2833" width="7.42578125" style="1" customWidth="1"/>
    <col min="2834" max="2834" width="6.28515625" style="1" bestFit="1" customWidth="1"/>
    <col min="2835" max="2835" width="7.140625" style="1" bestFit="1" customWidth="1"/>
    <col min="2836" max="2837" width="5.5703125" style="1" bestFit="1" customWidth="1"/>
    <col min="2838" max="2839" width="6.28515625" style="1" customWidth="1"/>
    <col min="2840" max="2840" width="7.7109375" style="1" customWidth="1"/>
    <col min="2841" max="3072" width="9.140625" style="1"/>
    <col min="3073" max="3073" width="4.7109375" style="1" customWidth="1"/>
    <col min="3074" max="3074" width="16.28515625" style="1" customWidth="1"/>
    <col min="3075" max="3075" width="9.7109375" style="1" customWidth="1"/>
    <col min="3076" max="3077" width="5.5703125" style="1" bestFit="1" customWidth="1"/>
    <col min="3078" max="3078" width="6.5703125" style="1" bestFit="1" customWidth="1"/>
    <col min="3079" max="3079" width="6.85546875" style="1" bestFit="1" customWidth="1"/>
    <col min="3080" max="3080" width="7.140625" style="1" bestFit="1" customWidth="1"/>
    <col min="3081" max="3081" width="7" style="1" bestFit="1" customWidth="1"/>
    <col min="3082" max="3082" width="9" style="1" bestFit="1" customWidth="1"/>
    <col min="3083" max="3083" width="8.85546875" style="1" bestFit="1" customWidth="1"/>
    <col min="3084" max="3084" width="8" style="1" bestFit="1" customWidth="1"/>
    <col min="3085" max="3086" width="5.85546875" style="1" customWidth="1"/>
    <col min="3087" max="3088" width="7.5703125" style="1" customWidth="1"/>
    <col min="3089" max="3089" width="7.42578125" style="1" customWidth="1"/>
    <col min="3090" max="3090" width="6.28515625" style="1" bestFit="1" customWidth="1"/>
    <col min="3091" max="3091" width="7.140625" style="1" bestFit="1" customWidth="1"/>
    <col min="3092" max="3093" width="5.5703125" style="1" bestFit="1" customWidth="1"/>
    <col min="3094" max="3095" width="6.28515625" style="1" customWidth="1"/>
    <col min="3096" max="3096" width="7.7109375" style="1" customWidth="1"/>
    <col min="3097" max="3328" width="9.140625" style="1"/>
    <col min="3329" max="3329" width="4.7109375" style="1" customWidth="1"/>
    <col min="3330" max="3330" width="16.28515625" style="1" customWidth="1"/>
    <col min="3331" max="3331" width="9.7109375" style="1" customWidth="1"/>
    <col min="3332" max="3333" width="5.5703125" style="1" bestFit="1" customWidth="1"/>
    <col min="3334" max="3334" width="6.5703125" style="1" bestFit="1" customWidth="1"/>
    <col min="3335" max="3335" width="6.85546875" style="1" bestFit="1" customWidth="1"/>
    <col min="3336" max="3336" width="7.140625" style="1" bestFit="1" customWidth="1"/>
    <col min="3337" max="3337" width="7" style="1" bestFit="1" customWidth="1"/>
    <col min="3338" max="3338" width="9" style="1" bestFit="1" customWidth="1"/>
    <col min="3339" max="3339" width="8.85546875" style="1" bestFit="1" customWidth="1"/>
    <col min="3340" max="3340" width="8" style="1" bestFit="1" customWidth="1"/>
    <col min="3341" max="3342" width="5.85546875" style="1" customWidth="1"/>
    <col min="3343" max="3344" width="7.5703125" style="1" customWidth="1"/>
    <col min="3345" max="3345" width="7.42578125" style="1" customWidth="1"/>
    <col min="3346" max="3346" width="6.28515625" style="1" bestFit="1" customWidth="1"/>
    <col min="3347" max="3347" width="7.140625" style="1" bestFit="1" customWidth="1"/>
    <col min="3348" max="3349" width="5.5703125" style="1" bestFit="1" customWidth="1"/>
    <col min="3350" max="3351" width="6.28515625" style="1" customWidth="1"/>
    <col min="3352" max="3352" width="7.7109375" style="1" customWidth="1"/>
    <col min="3353" max="3584" width="9.140625" style="1"/>
    <col min="3585" max="3585" width="4.7109375" style="1" customWidth="1"/>
    <col min="3586" max="3586" width="16.28515625" style="1" customWidth="1"/>
    <col min="3587" max="3587" width="9.7109375" style="1" customWidth="1"/>
    <col min="3588" max="3589" width="5.5703125" style="1" bestFit="1" customWidth="1"/>
    <col min="3590" max="3590" width="6.5703125" style="1" bestFit="1" customWidth="1"/>
    <col min="3591" max="3591" width="6.85546875" style="1" bestFit="1" customWidth="1"/>
    <col min="3592" max="3592" width="7.140625" style="1" bestFit="1" customWidth="1"/>
    <col min="3593" max="3593" width="7" style="1" bestFit="1" customWidth="1"/>
    <col min="3594" max="3594" width="9" style="1" bestFit="1" customWidth="1"/>
    <col min="3595" max="3595" width="8.85546875" style="1" bestFit="1" customWidth="1"/>
    <col min="3596" max="3596" width="8" style="1" bestFit="1" customWidth="1"/>
    <col min="3597" max="3598" width="5.85546875" style="1" customWidth="1"/>
    <col min="3599" max="3600" width="7.5703125" style="1" customWidth="1"/>
    <col min="3601" max="3601" width="7.42578125" style="1" customWidth="1"/>
    <col min="3602" max="3602" width="6.28515625" style="1" bestFit="1" customWidth="1"/>
    <col min="3603" max="3603" width="7.140625" style="1" bestFit="1" customWidth="1"/>
    <col min="3604" max="3605" width="5.5703125" style="1" bestFit="1" customWidth="1"/>
    <col min="3606" max="3607" width="6.28515625" style="1" customWidth="1"/>
    <col min="3608" max="3608" width="7.7109375" style="1" customWidth="1"/>
    <col min="3609" max="3840" width="9.140625" style="1"/>
    <col min="3841" max="3841" width="4.7109375" style="1" customWidth="1"/>
    <col min="3842" max="3842" width="16.28515625" style="1" customWidth="1"/>
    <col min="3843" max="3843" width="9.7109375" style="1" customWidth="1"/>
    <col min="3844" max="3845" width="5.5703125" style="1" bestFit="1" customWidth="1"/>
    <col min="3846" max="3846" width="6.5703125" style="1" bestFit="1" customWidth="1"/>
    <col min="3847" max="3847" width="6.85546875" style="1" bestFit="1" customWidth="1"/>
    <col min="3848" max="3848" width="7.140625" style="1" bestFit="1" customWidth="1"/>
    <col min="3849" max="3849" width="7" style="1" bestFit="1" customWidth="1"/>
    <col min="3850" max="3850" width="9" style="1" bestFit="1" customWidth="1"/>
    <col min="3851" max="3851" width="8.85546875" style="1" bestFit="1" customWidth="1"/>
    <col min="3852" max="3852" width="8" style="1" bestFit="1" customWidth="1"/>
    <col min="3853" max="3854" width="5.85546875" style="1" customWidth="1"/>
    <col min="3855" max="3856" width="7.5703125" style="1" customWidth="1"/>
    <col min="3857" max="3857" width="7.42578125" style="1" customWidth="1"/>
    <col min="3858" max="3858" width="6.28515625" style="1" bestFit="1" customWidth="1"/>
    <col min="3859" max="3859" width="7.140625" style="1" bestFit="1" customWidth="1"/>
    <col min="3860" max="3861" width="5.5703125" style="1" bestFit="1" customWidth="1"/>
    <col min="3862" max="3863" width="6.28515625" style="1" customWidth="1"/>
    <col min="3864" max="3864" width="7.7109375" style="1" customWidth="1"/>
    <col min="3865" max="4096" width="9.140625" style="1"/>
    <col min="4097" max="4097" width="4.7109375" style="1" customWidth="1"/>
    <col min="4098" max="4098" width="16.28515625" style="1" customWidth="1"/>
    <col min="4099" max="4099" width="9.7109375" style="1" customWidth="1"/>
    <col min="4100" max="4101" width="5.5703125" style="1" bestFit="1" customWidth="1"/>
    <col min="4102" max="4102" width="6.5703125" style="1" bestFit="1" customWidth="1"/>
    <col min="4103" max="4103" width="6.85546875" style="1" bestFit="1" customWidth="1"/>
    <col min="4104" max="4104" width="7.140625" style="1" bestFit="1" customWidth="1"/>
    <col min="4105" max="4105" width="7" style="1" bestFit="1" customWidth="1"/>
    <col min="4106" max="4106" width="9" style="1" bestFit="1" customWidth="1"/>
    <col min="4107" max="4107" width="8.85546875" style="1" bestFit="1" customWidth="1"/>
    <col min="4108" max="4108" width="8" style="1" bestFit="1" customWidth="1"/>
    <col min="4109" max="4110" width="5.85546875" style="1" customWidth="1"/>
    <col min="4111" max="4112" width="7.5703125" style="1" customWidth="1"/>
    <col min="4113" max="4113" width="7.42578125" style="1" customWidth="1"/>
    <col min="4114" max="4114" width="6.28515625" style="1" bestFit="1" customWidth="1"/>
    <col min="4115" max="4115" width="7.140625" style="1" bestFit="1" customWidth="1"/>
    <col min="4116" max="4117" width="5.5703125" style="1" bestFit="1" customWidth="1"/>
    <col min="4118" max="4119" width="6.28515625" style="1" customWidth="1"/>
    <col min="4120" max="4120" width="7.7109375" style="1" customWidth="1"/>
    <col min="4121" max="4352" width="9.140625" style="1"/>
    <col min="4353" max="4353" width="4.7109375" style="1" customWidth="1"/>
    <col min="4354" max="4354" width="16.28515625" style="1" customWidth="1"/>
    <col min="4355" max="4355" width="9.7109375" style="1" customWidth="1"/>
    <col min="4356" max="4357" width="5.5703125" style="1" bestFit="1" customWidth="1"/>
    <col min="4358" max="4358" width="6.5703125" style="1" bestFit="1" customWidth="1"/>
    <col min="4359" max="4359" width="6.85546875" style="1" bestFit="1" customWidth="1"/>
    <col min="4360" max="4360" width="7.140625" style="1" bestFit="1" customWidth="1"/>
    <col min="4361" max="4361" width="7" style="1" bestFit="1" customWidth="1"/>
    <col min="4362" max="4362" width="9" style="1" bestFit="1" customWidth="1"/>
    <col min="4363" max="4363" width="8.85546875" style="1" bestFit="1" customWidth="1"/>
    <col min="4364" max="4364" width="8" style="1" bestFit="1" customWidth="1"/>
    <col min="4365" max="4366" width="5.85546875" style="1" customWidth="1"/>
    <col min="4367" max="4368" width="7.5703125" style="1" customWidth="1"/>
    <col min="4369" max="4369" width="7.42578125" style="1" customWidth="1"/>
    <col min="4370" max="4370" width="6.28515625" style="1" bestFit="1" customWidth="1"/>
    <col min="4371" max="4371" width="7.140625" style="1" bestFit="1" customWidth="1"/>
    <col min="4372" max="4373" width="5.5703125" style="1" bestFit="1" customWidth="1"/>
    <col min="4374" max="4375" width="6.28515625" style="1" customWidth="1"/>
    <col min="4376" max="4376" width="7.7109375" style="1" customWidth="1"/>
    <col min="4377" max="4608" width="9.140625" style="1"/>
    <col min="4609" max="4609" width="4.7109375" style="1" customWidth="1"/>
    <col min="4610" max="4610" width="16.28515625" style="1" customWidth="1"/>
    <col min="4611" max="4611" width="9.7109375" style="1" customWidth="1"/>
    <col min="4612" max="4613" width="5.5703125" style="1" bestFit="1" customWidth="1"/>
    <col min="4614" max="4614" width="6.5703125" style="1" bestFit="1" customWidth="1"/>
    <col min="4615" max="4615" width="6.85546875" style="1" bestFit="1" customWidth="1"/>
    <col min="4616" max="4616" width="7.140625" style="1" bestFit="1" customWidth="1"/>
    <col min="4617" max="4617" width="7" style="1" bestFit="1" customWidth="1"/>
    <col min="4618" max="4618" width="9" style="1" bestFit="1" customWidth="1"/>
    <col min="4619" max="4619" width="8.85546875" style="1" bestFit="1" customWidth="1"/>
    <col min="4620" max="4620" width="8" style="1" bestFit="1" customWidth="1"/>
    <col min="4621" max="4622" width="5.85546875" style="1" customWidth="1"/>
    <col min="4623" max="4624" width="7.5703125" style="1" customWidth="1"/>
    <col min="4625" max="4625" width="7.42578125" style="1" customWidth="1"/>
    <col min="4626" max="4626" width="6.28515625" style="1" bestFit="1" customWidth="1"/>
    <col min="4627" max="4627" width="7.140625" style="1" bestFit="1" customWidth="1"/>
    <col min="4628" max="4629" width="5.5703125" style="1" bestFit="1" customWidth="1"/>
    <col min="4630" max="4631" width="6.28515625" style="1" customWidth="1"/>
    <col min="4632" max="4632" width="7.7109375" style="1" customWidth="1"/>
    <col min="4633" max="4864" width="9.140625" style="1"/>
    <col min="4865" max="4865" width="4.7109375" style="1" customWidth="1"/>
    <col min="4866" max="4866" width="16.28515625" style="1" customWidth="1"/>
    <col min="4867" max="4867" width="9.7109375" style="1" customWidth="1"/>
    <col min="4868" max="4869" width="5.5703125" style="1" bestFit="1" customWidth="1"/>
    <col min="4870" max="4870" width="6.5703125" style="1" bestFit="1" customWidth="1"/>
    <col min="4871" max="4871" width="6.85546875" style="1" bestFit="1" customWidth="1"/>
    <col min="4872" max="4872" width="7.140625" style="1" bestFit="1" customWidth="1"/>
    <col min="4873" max="4873" width="7" style="1" bestFit="1" customWidth="1"/>
    <col min="4874" max="4874" width="9" style="1" bestFit="1" customWidth="1"/>
    <col min="4875" max="4875" width="8.85546875" style="1" bestFit="1" customWidth="1"/>
    <col min="4876" max="4876" width="8" style="1" bestFit="1" customWidth="1"/>
    <col min="4877" max="4878" width="5.85546875" style="1" customWidth="1"/>
    <col min="4879" max="4880" width="7.5703125" style="1" customWidth="1"/>
    <col min="4881" max="4881" width="7.42578125" style="1" customWidth="1"/>
    <col min="4882" max="4882" width="6.28515625" style="1" bestFit="1" customWidth="1"/>
    <col min="4883" max="4883" width="7.140625" style="1" bestFit="1" customWidth="1"/>
    <col min="4884" max="4885" width="5.5703125" style="1" bestFit="1" customWidth="1"/>
    <col min="4886" max="4887" width="6.28515625" style="1" customWidth="1"/>
    <col min="4888" max="4888" width="7.7109375" style="1" customWidth="1"/>
    <col min="4889" max="5120" width="9.140625" style="1"/>
    <col min="5121" max="5121" width="4.7109375" style="1" customWidth="1"/>
    <col min="5122" max="5122" width="16.28515625" style="1" customWidth="1"/>
    <col min="5123" max="5123" width="9.7109375" style="1" customWidth="1"/>
    <col min="5124" max="5125" width="5.5703125" style="1" bestFit="1" customWidth="1"/>
    <col min="5126" max="5126" width="6.5703125" style="1" bestFit="1" customWidth="1"/>
    <col min="5127" max="5127" width="6.85546875" style="1" bestFit="1" customWidth="1"/>
    <col min="5128" max="5128" width="7.140625" style="1" bestFit="1" customWidth="1"/>
    <col min="5129" max="5129" width="7" style="1" bestFit="1" customWidth="1"/>
    <col min="5130" max="5130" width="9" style="1" bestFit="1" customWidth="1"/>
    <col min="5131" max="5131" width="8.85546875" style="1" bestFit="1" customWidth="1"/>
    <col min="5132" max="5132" width="8" style="1" bestFit="1" customWidth="1"/>
    <col min="5133" max="5134" width="5.85546875" style="1" customWidth="1"/>
    <col min="5135" max="5136" width="7.5703125" style="1" customWidth="1"/>
    <col min="5137" max="5137" width="7.42578125" style="1" customWidth="1"/>
    <col min="5138" max="5138" width="6.28515625" style="1" bestFit="1" customWidth="1"/>
    <col min="5139" max="5139" width="7.140625" style="1" bestFit="1" customWidth="1"/>
    <col min="5140" max="5141" width="5.5703125" style="1" bestFit="1" customWidth="1"/>
    <col min="5142" max="5143" width="6.28515625" style="1" customWidth="1"/>
    <col min="5144" max="5144" width="7.7109375" style="1" customWidth="1"/>
    <col min="5145" max="5376" width="9.140625" style="1"/>
    <col min="5377" max="5377" width="4.7109375" style="1" customWidth="1"/>
    <col min="5378" max="5378" width="16.28515625" style="1" customWidth="1"/>
    <col min="5379" max="5379" width="9.7109375" style="1" customWidth="1"/>
    <col min="5380" max="5381" width="5.5703125" style="1" bestFit="1" customWidth="1"/>
    <col min="5382" max="5382" width="6.5703125" style="1" bestFit="1" customWidth="1"/>
    <col min="5383" max="5383" width="6.85546875" style="1" bestFit="1" customWidth="1"/>
    <col min="5384" max="5384" width="7.140625" style="1" bestFit="1" customWidth="1"/>
    <col min="5385" max="5385" width="7" style="1" bestFit="1" customWidth="1"/>
    <col min="5386" max="5386" width="9" style="1" bestFit="1" customWidth="1"/>
    <col min="5387" max="5387" width="8.85546875" style="1" bestFit="1" customWidth="1"/>
    <col min="5388" max="5388" width="8" style="1" bestFit="1" customWidth="1"/>
    <col min="5389" max="5390" width="5.85546875" style="1" customWidth="1"/>
    <col min="5391" max="5392" width="7.5703125" style="1" customWidth="1"/>
    <col min="5393" max="5393" width="7.42578125" style="1" customWidth="1"/>
    <col min="5394" max="5394" width="6.28515625" style="1" bestFit="1" customWidth="1"/>
    <col min="5395" max="5395" width="7.140625" style="1" bestFit="1" customWidth="1"/>
    <col min="5396" max="5397" width="5.5703125" style="1" bestFit="1" customWidth="1"/>
    <col min="5398" max="5399" width="6.28515625" style="1" customWidth="1"/>
    <col min="5400" max="5400" width="7.7109375" style="1" customWidth="1"/>
    <col min="5401" max="5632" width="9.140625" style="1"/>
    <col min="5633" max="5633" width="4.7109375" style="1" customWidth="1"/>
    <col min="5634" max="5634" width="16.28515625" style="1" customWidth="1"/>
    <col min="5635" max="5635" width="9.7109375" style="1" customWidth="1"/>
    <col min="5636" max="5637" width="5.5703125" style="1" bestFit="1" customWidth="1"/>
    <col min="5638" max="5638" width="6.5703125" style="1" bestFit="1" customWidth="1"/>
    <col min="5639" max="5639" width="6.85546875" style="1" bestFit="1" customWidth="1"/>
    <col min="5640" max="5640" width="7.140625" style="1" bestFit="1" customWidth="1"/>
    <col min="5641" max="5641" width="7" style="1" bestFit="1" customWidth="1"/>
    <col min="5642" max="5642" width="9" style="1" bestFit="1" customWidth="1"/>
    <col min="5643" max="5643" width="8.85546875" style="1" bestFit="1" customWidth="1"/>
    <col min="5644" max="5644" width="8" style="1" bestFit="1" customWidth="1"/>
    <col min="5645" max="5646" width="5.85546875" style="1" customWidth="1"/>
    <col min="5647" max="5648" width="7.5703125" style="1" customWidth="1"/>
    <col min="5649" max="5649" width="7.42578125" style="1" customWidth="1"/>
    <col min="5650" max="5650" width="6.28515625" style="1" bestFit="1" customWidth="1"/>
    <col min="5651" max="5651" width="7.140625" style="1" bestFit="1" customWidth="1"/>
    <col min="5652" max="5653" width="5.5703125" style="1" bestFit="1" customWidth="1"/>
    <col min="5654" max="5655" width="6.28515625" style="1" customWidth="1"/>
    <col min="5656" max="5656" width="7.7109375" style="1" customWidth="1"/>
    <col min="5657" max="5888" width="9.140625" style="1"/>
    <col min="5889" max="5889" width="4.7109375" style="1" customWidth="1"/>
    <col min="5890" max="5890" width="16.28515625" style="1" customWidth="1"/>
    <col min="5891" max="5891" width="9.7109375" style="1" customWidth="1"/>
    <col min="5892" max="5893" width="5.5703125" style="1" bestFit="1" customWidth="1"/>
    <col min="5894" max="5894" width="6.5703125" style="1" bestFit="1" customWidth="1"/>
    <col min="5895" max="5895" width="6.85546875" style="1" bestFit="1" customWidth="1"/>
    <col min="5896" max="5896" width="7.140625" style="1" bestFit="1" customWidth="1"/>
    <col min="5897" max="5897" width="7" style="1" bestFit="1" customWidth="1"/>
    <col min="5898" max="5898" width="9" style="1" bestFit="1" customWidth="1"/>
    <col min="5899" max="5899" width="8.85546875" style="1" bestFit="1" customWidth="1"/>
    <col min="5900" max="5900" width="8" style="1" bestFit="1" customWidth="1"/>
    <col min="5901" max="5902" width="5.85546875" style="1" customWidth="1"/>
    <col min="5903" max="5904" width="7.5703125" style="1" customWidth="1"/>
    <col min="5905" max="5905" width="7.42578125" style="1" customWidth="1"/>
    <col min="5906" max="5906" width="6.28515625" style="1" bestFit="1" customWidth="1"/>
    <col min="5907" max="5907" width="7.140625" style="1" bestFit="1" customWidth="1"/>
    <col min="5908" max="5909" width="5.5703125" style="1" bestFit="1" customWidth="1"/>
    <col min="5910" max="5911" width="6.28515625" style="1" customWidth="1"/>
    <col min="5912" max="5912" width="7.7109375" style="1" customWidth="1"/>
    <col min="5913" max="6144" width="9.140625" style="1"/>
    <col min="6145" max="6145" width="4.7109375" style="1" customWidth="1"/>
    <col min="6146" max="6146" width="16.28515625" style="1" customWidth="1"/>
    <col min="6147" max="6147" width="9.7109375" style="1" customWidth="1"/>
    <col min="6148" max="6149" width="5.5703125" style="1" bestFit="1" customWidth="1"/>
    <col min="6150" max="6150" width="6.5703125" style="1" bestFit="1" customWidth="1"/>
    <col min="6151" max="6151" width="6.85546875" style="1" bestFit="1" customWidth="1"/>
    <col min="6152" max="6152" width="7.140625" style="1" bestFit="1" customWidth="1"/>
    <col min="6153" max="6153" width="7" style="1" bestFit="1" customWidth="1"/>
    <col min="6154" max="6154" width="9" style="1" bestFit="1" customWidth="1"/>
    <col min="6155" max="6155" width="8.85546875" style="1" bestFit="1" customWidth="1"/>
    <col min="6156" max="6156" width="8" style="1" bestFit="1" customWidth="1"/>
    <col min="6157" max="6158" width="5.85546875" style="1" customWidth="1"/>
    <col min="6159" max="6160" width="7.5703125" style="1" customWidth="1"/>
    <col min="6161" max="6161" width="7.42578125" style="1" customWidth="1"/>
    <col min="6162" max="6162" width="6.28515625" style="1" bestFit="1" customWidth="1"/>
    <col min="6163" max="6163" width="7.140625" style="1" bestFit="1" customWidth="1"/>
    <col min="6164" max="6165" width="5.5703125" style="1" bestFit="1" customWidth="1"/>
    <col min="6166" max="6167" width="6.28515625" style="1" customWidth="1"/>
    <col min="6168" max="6168" width="7.7109375" style="1" customWidth="1"/>
    <col min="6169" max="6400" width="9.140625" style="1"/>
    <col min="6401" max="6401" width="4.7109375" style="1" customWidth="1"/>
    <col min="6402" max="6402" width="16.28515625" style="1" customWidth="1"/>
    <col min="6403" max="6403" width="9.7109375" style="1" customWidth="1"/>
    <col min="6404" max="6405" width="5.5703125" style="1" bestFit="1" customWidth="1"/>
    <col min="6406" max="6406" width="6.5703125" style="1" bestFit="1" customWidth="1"/>
    <col min="6407" max="6407" width="6.85546875" style="1" bestFit="1" customWidth="1"/>
    <col min="6408" max="6408" width="7.140625" style="1" bestFit="1" customWidth="1"/>
    <col min="6409" max="6409" width="7" style="1" bestFit="1" customWidth="1"/>
    <col min="6410" max="6410" width="9" style="1" bestFit="1" customWidth="1"/>
    <col min="6411" max="6411" width="8.85546875" style="1" bestFit="1" customWidth="1"/>
    <col min="6412" max="6412" width="8" style="1" bestFit="1" customWidth="1"/>
    <col min="6413" max="6414" width="5.85546875" style="1" customWidth="1"/>
    <col min="6415" max="6416" width="7.5703125" style="1" customWidth="1"/>
    <col min="6417" max="6417" width="7.42578125" style="1" customWidth="1"/>
    <col min="6418" max="6418" width="6.28515625" style="1" bestFit="1" customWidth="1"/>
    <col min="6419" max="6419" width="7.140625" style="1" bestFit="1" customWidth="1"/>
    <col min="6420" max="6421" width="5.5703125" style="1" bestFit="1" customWidth="1"/>
    <col min="6422" max="6423" width="6.28515625" style="1" customWidth="1"/>
    <col min="6424" max="6424" width="7.7109375" style="1" customWidth="1"/>
    <col min="6425" max="6656" width="9.140625" style="1"/>
    <col min="6657" max="6657" width="4.7109375" style="1" customWidth="1"/>
    <col min="6658" max="6658" width="16.28515625" style="1" customWidth="1"/>
    <col min="6659" max="6659" width="9.7109375" style="1" customWidth="1"/>
    <col min="6660" max="6661" width="5.5703125" style="1" bestFit="1" customWidth="1"/>
    <col min="6662" max="6662" width="6.5703125" style="1" bestFit="1" customWidth="1"/>
    <col min="6663" max="6663" width="6.85546875" style="1" bestFit="1" customWidth="1"/>
    <col min="6664" max="6664" width="7.140625" style="1" bestFit="1" customWidth="1"/>
    <col min="6665" max="6665" width="7" style="1" bestFit="1" customWidth="1"/>
    <col min="6666" max="6666" width="9" style="1" bestFit="1" customWidth="1"/>
    <col min="6667" max="6667" width="8.85546875" style="1" bestFit="1" customWidth="1"/>
    <col min="6668" max="6668" width="8" style="1" bestFit="1" customWidth="1"/>
    <col min="6669" max="6670" width="5.85546875" style="1" customWidth="1"/>
    <col min="6671" max="6672" width="7.5703125" style="1" customWidth="1"/>
    <col min="6673" max="6673" width="7.42578125" style="1" customWidth="1"/>
    <col min="6674" max="6674" width="6.28515625" style="1" bestFit="1" customWidth="1"/>
    <col min="6675" max="6675" width="7.140625" style="1" bestFit="1" customWidth="1"/>
    <col min="6676" max="6677" width="5.5703125" style="1" bestFit="1" customWidth="1"/>
    <col min="6678" max="6679" width="6.28515625" style="1" customWidth="1"/>
    <col min="6680" max="6680" width="7.7109375" style="1" customWidth="1"/>
    <col min="6681" max="6912" width="9.140625" style="1"/>
    <col min="6913" max="6913" width="4.7109375" style="1" customWidth="1"/>
    <col min="6914" max="6914" width="16.28515625" style="1" customWidth="1"/>
    <col min="6915" max="6915" width="9.7109375" style="1" customWidth="1"/>
    <col min="6916" max="6917" width="5.5703125" style="1" bestFit="1" customWidth="1"/>
    <col min="6918" max="6918" width="6.5703125" style="1" bestFit="1" customWidth="1"/>
    <col min="6919" max="6919" width="6.85546875" style="1" bestFit="1" customWidth="1"/>
    <col min="6920" max="6920" width="7.140625" style="1" bestFit="1" customWidth="1"/>
    <col min="6921" max="6921" width="7" style="1" bestFit="1" customWidth="1"/>
    <col min="6922" max="6922" width="9" style="1" bestFit="1" customWidth="1"/>
    <col min="6923" max="6923" width="8.85546875" style="1" bestFit="1" customWidth="1"/>
    <col min="6924" max="6924" width="8" style="1" bestFit="1" customWidth="1"/>
    <col min="6925" max="6926" width="5.85546875" style="1" customWidth="1"/>
    <col min="6927" max="6928" width="7.5703125" style="1" customWidth="1"/>
    <col min="6929" max="6929" width="7.42578125" style="1" customWidth="1"/>
    <col min="6930" max="6930" width="6.28515625" style="1" bestFit="1" customWidth="1"/>
    <col min="6931" max="6931" width="7.140625" style="1" bestFit="1" customWidth="1"/>
    <col min="6932" max="6933" width="5.5703125" style="1" bestFit="1" customWidth="1"/>
    <col min="6934" max="6935" width="6.28515625" style="1" customWidth="1"/>
    <col min="6936" max="6936" width="7.7109375" style="1" customWidth="1"/>
    <col min="6937" max="7168" width="9.140625" style="1"/>
    <col min="7169" max="7169" width="4.7109375" style="1" customWidth="1"/>
    <col min="7170" max="7170" width="16.28515625" style="1" customWidth="1"/>
    <col min="7171" max="7171" width="9.7109375" style="1" customWidth="1"/>
    <col min="7172" max="7173" width="5.5703125" style="1" bestFit="1" customWidth="1"/>
    <col min="7174" max="7174" width="6.5703125" style="1" bestFit="1" customWidth="1"/>
    <col min="7175" max="7175" width="6.85546875" style="1" bestFit="1" customWidth="1"/>
    <col min="7176" max="7176" width="7.140625" style="1" bestFit="1" customWidth="1"/>
    <col min="7177" max="7177" width="7" style="1" bestFit="1" customWidth="1"/>
    <col min="7178" max="7178" width="9" style="1" bestFit="1" customWidth="1"/>
    <col min="7179" max="7179" width="8.85546875" style="1" bestFit="1" customWidth="1"/>
    <col min="7180" max="7180" width="8" style="1" bestFit="1" customWidth="1"/>
    <col min="7181" max="7182" width="5.85546875" style="1" customWidth="1"/>
    <col min="7183" max="7184" width="7.5703125" style="1" customWidth="1"/>
    <col min="7185" max="7185" width="7.42578125" style="1" customWidth="1"/>
    <col min="7186" max="7186" width="6.28515625" style="1" bestFit="1" customWidth="1"/>
    <col min="7187" max="7187" width="7.140625" style="1" bestFit="1" customWidth="1"/>
    <col min="7188" max="7189" width="5.5703125" style="1" bestFit="1" customWidth="1"/>
    <col min="7190" max="7191" width="6.28515625" style="1" customWidth="1"/>
    <col min="7192" max="7192" width="7.7109375" style="1" customWidth="1"/>
    <col min="7193" max="7424" width="9.140625" style="1"/>
    <col min="7425" max="7425" width="4.7109375" style="1" customWidth="1"/>
    <col min="7426" max="7426" width="16.28515625" style="1" customWidth="1"/>
    <col min="7427" max="7427" width="9.7109375" style="1" customWidth="1"/>
    <col min="7428" max="7429" width="5.5703125" style="1" bestFit="1" customWidth="1"/>
    <col min="7430" max="7430" width="6.5703125" style="1" bestFit="1" customWidth="1"/>
    <col min="7431" max="7431" width="6.85546875" style="1" bestFit="1" customWidth="1"/>
    <col min="7432" max="7432" width="7.140625" style="1" bestFit="1" customWidth="1"/>
    <col min="7433" max="7433" width="7" style="1" bestFit="1" customWidth="1"/>
    <col min="7434" max="7434" width="9" style="1" bestFit="1" customWidth="1"/>
    <col min="7435" max="7435" width="8.85546875" style="1" bestFit="1" customWidth="1"/>
    <col min="7436" max="7436" width="8" style="1" bestFit="1" customWidth="1"/>
    <col min="7437" max="7438" width="5.85546875" style="1" customWidth="1"/>
    <col min="7439" max="7440" width="7.5703125" style="1" customWidth="1"/>
    <col min="7441" max="7441" width="7.42578125" style="1" customWidth="1"/>
    <col min="7442" max="7442" width="6.28515625" style="1" bestFit="1" customWidth="1"/>
    <col min="7443" max="7443" width="7.140625" style="1" bestFit="1" customWidth="1"/>
    <col min="7444" max="7445" width="5.5703125" style="1" bestFit="1" customWidth="1"/>
    <col min="7446" max="7447" width="6.28515625" style="1" customWidth="1"/>
    <col min="7448" max="7448" width="7.7109375" style="1" customWidth="1"/>
    <col min="7449" max="7680" width="9.140625" style="1"/>
    <col min="7681" max="7681" width="4.7109375" style="1" customWidth="1"/>
    <col min="7682" max="7682" width="16.28515625" style="1" customWidth="1"/>
    <col min="7683" max="7683" width="9.7109375" style="1" customWidth="1"/>
    <col min="7684" max="7685" width="5.5703125" style="1" bestFit="1" customWidth="1"/>
    <col min="7686" max="7686" width="6.5703125" style="1" bestFit="1" customWidth="1"/>
    <col min="7687" max="7687" width="6.85546875" style="1" bestFit="1" customWidth="1"/>
    <col min="7688" max="7688" width="7.140625" style="1" bestFit="1" customWidth="1"/>
    <col min="7689" max="7689" width="7" style="1" bestFit="1" customWidth="1"/>
    <col min="7690" max="7690" width="9" style="1" bestFit="1" customWidth="1"/>
    <col min="7691" max="7691" width="8.85546875" style="1" bestFit="1" customWidth="1"/>
    <col min="7692" max="7692" width="8" style="1" bestFit="1" customWidth="1"/>
    <col min="7693" max="7694" width="5.85546875" style="1" customWidth="1"/>
    <col min="7695" max="7696" width="7.5703125" style="1" customWidth="1"/>
    <col min="7697" max="7697" width="7.42578125" style="1" customWidth="1"/>
    <col min="7698" max="7698" width="6.28515625" style="1" bestFit="1" customWidth="1"/>
    <col min="7699" max="7699" width="7.140625" style="1" bestFit="1" customWidth="1"/>
    <col min="7700" max="7701" width="5.5703125" style="1" bestFit="1" customWidth="1"/>
    <col min="7702" max="7703" width="6.28515625" style="1" customWidth="1"/>
    <col min="7704" max="7704" width="7.7109375" style="1" customWidth="1"/>
    <col min="7705" max="7936" width="9.140625" style="1"/>
    <col min="7937" max="7937" width="4.7109375" style="1" customWidth="1"/>
    <col min="7938" max="7938" width="16.28515625" style="1" customWidth="1"/>
    <col min="7939" max="7939" width="9.7109375" style="1" customWidth="1"/>
    <col min="7940" max="7941" width="5.5703125" style="1" bestFit="1" customWidth="1"/>
    <col min="7942" max="7942" width="6.5703125" style="1" bestFit="1" customWidth="1"/>
    <col min="7943" max="7943" width="6.85546875" style="1" bestFit="1" customWidth="1"/>
    <col min="7944" max="7944" width="7.140625" style="1" bestFit="1" customWidth="1"/>
    <col min="7945" max="7945" width="7" style="1" bestFit="1" customWidth="1"/>
    <col min="7946" max="7946" width="9" style="1" bestFit="1" customWidth="1"/>
    <col min="7947" max="7947" width="8.85546875" style="1" bestFit="1" customWidth="1"/>
    <col min="7948" max="7948" width="8" style="1" bestFit="1" customWidth="1"/>
    <col min="7949" max="7950" width="5.85546875" style="1" customWidth="1"/>
    <col min="7951" max="7952" width="7.5703125" style="1" customWidth="1"/>
    <col min="7953" max="7953" width="7.42578125" style="1" customWidth="1"/>
    <col min="7954" max="7954" width="6.28515625" style="1" bestFit="1" customWidth="1"/>
    <col min="7955" max="7955" width="7.140625" style="1" bestFit="1" customWidth="1"/>
    <col min="7956" max="7957" width="5.5703125" style="1" bestFit="1" customWidth="1"/>
    <col min="7958" max="7959" width="6.28515625" style="1" customWidth="1"/>
    <col min="7960" max="7960" width="7.7109375" style="1" customWidth="1"/>
    <col min="7961" max="8192" width="9.140625" style="1"/>
    <col min="8193" max="8193" width="4.7109375" style="1" customWidth="1"/>
    <col min="8194" max="8194" width="16.28515625" style="1" customWidth="1"/>
    <col min="8195" max="8195" width="9.7109375" style="1" customWidth="1"/>
    <col min="8196" max="8197" width="5.5703125" style="1" bestFit="1" customWidth="1"/>
    <col min="8198" max="8198" width="6.5703125" style="1" bestFit="1" customWidth="1"/>
    <col min="8199" max="8199" width="6.85546875" style="1" bestFit="1" customWidth="1"/>
    <col min="8200" max="8200" width="7.140625" style="1" bestFit="1" customWidth="1"/>
    <col min="8201" max="8201" width="7" style="1" bestFit="1" customWidth="1"/>
    <col min="8202" max="8202" width="9" style="1" bestFit="1" customWidth="1"/>
    <col min="8203" max="8203" width="8.85546875" style="1" bestFit="1" customWidth="1"/>
    <col min="8204" max="8204" width="8" style="1" bestFit="1" customWidth="1"/>
    <col min="8205" max="8206" width="5.85546875" style="1" customWidth="1"/>
    <col min="8207" max="8208" width="7.5703125" style="1" customWidth="1"/>
    <col min="8209" max="8209" width="7.42578125" style="1" customWidth="1"/>
    <col min="8210" max="8210" width="6.28515625" style="1" bestFit="1" customWidth="1"/>
    <col min="8211" max="8211" width="7.140625" style="1" bestFit="1" customWidth="1"/>
    <col min="8212" max="8213" width="5.5703125" style="1" bestFit="1" customWidth="1"/>
    <col min="8214" max="8215" width="6.28515625" style="1" customWidth="1"/>
    <col min="8216" max="8216" width="7.7109375" style="1" customWidth="1"/>
    <col min="8217" max="8448" width="9.140625" style="1"/>
    <col min="8449" max="8449" width="4.7109375" style="1" customWidth="1"/>
    <col min="8450" max="8450" width="16.28515625" style="1" customWidth="1"/>
    <col min="8451" max="8451" width="9.7109375" style="1" customWidth="1"/>
    <col min="8452" max="8453" width="5.5703125" style="1" bestFit="1" customWidth="1"/>
    <col min="8454" max="8454" width="6.5703125" style="1" bestFit="1" customWidth="1"/>
    <col min="8455" max="8455" width="6.85546875" style="1" bestFit="1" customWidth="1"/>
    <col min="8456" max="8456" width="7.140625" style="1" bestFit="1" customWidth="1"/>
    <col min="8457" max="8457" width="7" style="1" bestFit="1" customWidth="1"/>
    <col min="8458" max="8458" width="9" style="1" bestFit="1" customWidth="1"/>
    <col min="8459" max="8459" width="8.85546875" style="1" bestFit="1" customWidth="1"/>
    <col min="8460" max="8460" width="8" style="1" bestFit="1" customWidth="1"/>
    <col min="8461" max="8462" width="5.85546875" style="1" customWidth="1"/>
    <col min="8463" max="8464" width="7.5703125" style="1" customWidth="1"/>
    <col min="8465" max="8465" width="7.42578125" style="1" customWidth="1"/>
    <col min="8466" max="8466" width="6.28515625" style="1" bestFit="1" customWidth="1"/>
    <col min="8467" max="8467" width="7.140625" style="1" bestFit="1" customWidth="1"/>
    <col min="8468" max="8469" width="5.5703125" style="1" bestFit="1" customWidth="1"/>
    <col min="8470" max="8471" width="6.28515625" style="1" customWidth="1"/>
    <col min="8472" max="8472" width="7.7109375" style="1" customWidth="1"/>
    <col min="8473" max="8704" width="9.140625" style="1"/>
    <col min="8705" max="8705" width="4.7109375" style="1" customWidth="1"/>
    <col min="8706" max="8706" width="16.28515625" style="1" customWidth="1"/>
    <col min="8707" max="8707" width="9.7109375" style="1" customWidth="1"/>
    <col min="8708" max="8709" width="5.5703125" style="1" bestFit="1" customWidth="1"/>
    <col min="8710" max="8710" width="6.5703125" style="1" bestFit="1" customWidth="1"/>
    <col min="8711" max="8711" width="6.85546875" style="1" bestFit="1" customWidth="1"/>
    <col min="8712" max="8712" width="7.140625" style="1" bestFit="1" customWidth="1"/>
    <col min="8713" max="8713" width="7" style="1" bestFit="1" customWidth="1"/>
    <col min="8714" max="8714" width="9" style="1" bestFit="1" customWidth="1"/>
    <col min="8715" max="8715" width="8.85546875" style="1" bestFit="1" customWidth="1"/>
    <col min="8716" max="8716" width="8" style="1" bestFit="1" customWidth="1"/>
    <col min="8717" max="8718" width="5.85546875" style="1" customWidth="1"/>
    <col min="8719" max="8720" width="7.5703125" style="1" customWidth="1"/>
    <col min="8721" max="8721" width="7.42578125" style="1" customWidth="1"/>
    <col min="8722" max="8722" width="6.28515625" style="1" bestFit="1" customWidth="1"/>
    <col min="8723" max="8723" width="7.140625" style="1" bestFit="1" customWidth="1"/>
    <col min="8724" max="8725" width="5.5703125" style="1" bestFit="1" customWidth="1"/>
    <col min="8726" max="8727" width="6.28515625" style="1" customWidth="1"/>
    <col min="8728" max="8728" width="7.7109375" style="1" customWidth="1"/>
    <col min="8729" max="8960" width="9.140625" style="1"/>
    <col min="8961" max="8961" width="4.7109375" style="1" customWidth="1"/>
    <col min="8962" max="8962" width="16.28515625" style="1" customWidth="1"/>
    <col min="8963" max="8963" width="9.7109375" style="1" customWidth="1"/>
    <col min="8964" max="8965" width="5.5703125" style="1" bestFit="1" customWidth="1"/>
    <col min="8966" max="8966" width="6.5703125" style="1" bestFit="1" customWidth="1"/>
    <col min="8967" max="8967" width="6.85546875" style="1" bestFit="1" customWidth="1"/>
    <col min="8968" max="8968" width="7.140625" style="1" bestFit="1" customWidth="1"/>
    <col min="8969" max="8969" width="7" style="1" bestFit="1" customWidth="1"/>
    <col min="8970" max="8970" width="9" style="1" bestFit="1" customWidth="1"/>
    <col min="8971" max="8971" width="8.85546875" style="1" bestFit="1" customWidth="1"/>
    <col min="8972" max="8972" width="8" style="1" bestFit="1" customWidth="1"/>
    <col min="8973" max="8974" width="5.85546875" style="1" customWidth="1"/>
    <col min="8975" max="8976" width="7.5703125" style="1" customWidth="1"/>
    <col min="8977" max="8977" width="7.42578125" style="1" customWidth="1"/>
    <col min="8978" max="8978" width="6.28515625" style="1" bestFit="1" customWidth="1"/>
    <col min="8979" max="8979" width="7.140625" style="1" bestFit="1" customWidth="1"/>
    <col min="8980" max="8981" width="5.5703125" style="1" bestFit="1" customWidth="1"/>
    <col min="8982" max="8983" width="6.28515625" style="1" customWidth="1"/>
    <col min="8984" max="8984" width="7.7109375" style="1" customWidth="1"/>
    <col min="8985" max="9216" width="9.140625" style="1"/>
    <col min="9217" max="9217" width="4.7109375" style="1" customWidth="1"/>
    <col min="9218" max="9218" width="16.28515625" style="1" customWidth="1"/>
    <col min="9219" max="9219" width="9.7109375" style="1" customWidth="1"/>
    <col min="9220" max="9221" width="5.5703125" style="1" bestFit="1" customWidth="1"/>
    <col min="9222" max="9222" width="6.5703125" style="1" bestFit="1" customWidth="1"/>
    <col min="9223" max="9223" width="6.85546875" style="1" bestFit="1" customWidth="1"/>
    <col min="9224" max="9224" width="7.140625" style="1" bestFit="1" customWidth="1"/>
    <col min="9225" max="9225" width="7" style="1" bestFit="1" customWidth="1"/>
    <col min="9226" max="9226" width="9" style="1" bestFit="1" customWidth="1"/>
    <col min="9227" max="9227" width="8.85546875" style="1" bestFit="1" customWidth="1"/>
    <col min="9228" max="9228" width="8" style="1" bestFit="1" customWidth="1"/>
    <col min="9229" max="9230" width="5.85546875" style="1" customWidth="1"/>
    <col min="9231" max="9232" width="7.5703125" style="1" customWidth="1"/>
    <col min="9233" max="9233" width="7.42578125" style="1" customWidth="1"/>
    <col min="9234" max="9234" width="6.28515625" style="1" bestFit="1" customWidth="1"/>
    <col min="9235" max="9235" width="7.140625" style="1" bestFit="1" customWidth="1"/>
    <col min="9236" max="9237" width="5.5703125" style="1" bestFit="1" customWidth="1"/>
    <col min="9238" max="9239" width="6.28515625" style="1" customWidth="1"/>
    <col min="9240" max="9240" width="7.7109375" style="1" customWidth="1"/>
    <col min="9241" max="9472" width="9.140625" style="1"/>
    <col min="9473" max="9473" width="4.7109375" style="1" customWidth="1"/>
    <col min="9474" max="9474" width="16.28515625" style="1" customWidth="1"/>
    <col min="9475" max="9475" width="9.7109375" style="1" customWidth="1"/>
    <col min="9476" max="9477" width="5.5703125" style="1" bestFit="1" customWidth="1"/>
    <col min="9478" max="9478" width="6.5703125" style="1" bestFit="1" customWidth="1"/>
    <col min="9479" max="9479" width="6.85546875" style="1" bestFit="1" customWidth="1"/>
    <col min="9480" max="9480" width="7.140625" style="1" bestFit="1" customWidth="1"/>
    <col min="9481" max="9481" width="7" style="1" bestFit="1" customWidth="1"/>
    <col min="9482" max="9482" width="9" style="1" bestFit="1" customWidth="1"/>
    <col min="9483" max="9483" width="8.85546875" style="1" bestFit="1" customWidth="1"/>
    <col min="9484" max="9484" width="8" style="1" bestFit="1" customWidth="1"/>
    <col min="9485" max="9486" width="5.85546875" style="1" customWidth="1"/>
    <col min="9487" max="9488" width="7.5703125" style="1" customWidth="1"/>
    <col min="9489" max="9489" width="7.42578125" style="1" customWidth="1"/>
    <col min="9490" max="9490" width="6.28515625" style="1" bestFit="1" customWidth="1"/>
    <col min="9491" max="9491" width="7.140625" style="1" bestFit="1" customWidth="1"/>
    <col min="9492" max="9493" width="5.5703125" style="1" bestFit="1" customWidth="1"/>
    <col min="9494" max="9495" width="6.28515625" style="1" customWidth="1"/>
    <col min="9496" max="9496" width="7.7109375" style="1" customWidth="1"/>
    <col min="9497" max="9728" width="9.140625" style="1"/>
    <col min="9729" max="9729" width="4.7109375" style="1" customWidth="1"/>
    <col min="9730" max="9730" width="16.28515625" style="1" customWidth="1"/>
    <col min="9731" max="9731" width="9.7109375" style="1" customWidth="1"/>
    <col min="9732" max="9733" width="5.5703125" style="1" bestFit="1" customWidth="1"/>
    <col min="9734" max="9734" width="6.5703125" style="1" bestFit="1" customWidth="1"/>
    <col min="9735" max="9735" width="6.85546875" style="1" bestFit="1" customWidth="1"/>
    <col min="9736" max="9736" width="7.140625" style="1" bestFit="1" customWidth="1"/>
    <col min="9737" max="9737" width="7" style="1" bestFit="1" customWidth="1"/>
    <col min="9738" max="9738" width="9" style="1" bestFit="1" customWidth="1"/>
    <col min="9739" max="9739" width="8.85546875" style="1" bestFit="1" customWidth="1"/>
    <col min="9740" max="9740" width="8" style="1" bestFit="1" customWidth="1"/>
    <col min="9741" max="9742" width="5.85546875" style="1" customWidth="1"/>
    <col min="9743" max="9744" width="7.5703125" style="1" customWidth="1"/>
    <col min="9745" max="9745" width="7.42578125" style="1" customWidth="1"/>
    <col min="9746" max="9746" width="6.28515625" style="1" bestFit="1" customWidth="1"/>
    <col min="9747" max="9747" width="7.140625" style="1" bestFit="1" customWidth="1"/>
    <col min="9748" max="9749" width="5.5703125" style="1" bestFit="1" customWidth="1"/>
    <col min="9750" max="9751" width="6.28515625" style="1" customWidth="1"/>
    <col min="9752" max="9752" width="7.7109375" style="1" customWidth="1"/>
    <col min="9753" max="9984" width="9.140625" style="1"/>
    <col min="9985" max="9985" width="4.7109375" style="1" customWidth="1"/>
    <col min="9986" max="9986" width="16.28515625" style="1" customWidth="1"/>
    <col min="9987" max="9987" width="9.7109375" style="1" customWidth="1"/>
    <col min="9988" max="9989" width="5.5703125" style="1" bestFit="1" customWidth="1"/>
    <col min="9990" max="9990" width="6.5703125" style="1" bestFit="1" customWidth="1"/>
    <col min="9991" max="9991" width="6.85546875" style="1" bestFit="1" customWidth="1"/>
    <col min="9992" max="9992" width="7.140625" style="1" bestFit="1" customWidth="1"/>
    <col min="9993" max="9993" width="7" style="1" bestFit="1" customWidth="1"/>
    <col min="9994" max="9994" width="9" style="1" bestFit="1" customWidth="1"/>
    <col min="9995" max="9995" width="8.85546875" style="1" bestFit="1" customWidth="1"/>
    <col min="9996" max="9996" width="8" style="1" bestFit="1" customWidth="1"/>
    <col min="9997" max="9998" width="5.85546875" style="1" customWidth="1"/>
    <col min="9999" max="10000" width="7.5703125" style="1" customWidth="1"/>
    <col min="10001" max="10001" width="7.42578125" style="1" customWidth="1"/>
    <col min="10002" max="10002" width="6.28515625" style="1" bestFit="1" customWidth="1"/>
    <col min="10003" max="10003" width="7.140625" style="1" bestFit="1" customWidth="1"/>
    <col min="10004" max="10005" width="5.5703125" style="1" bestFit="1" customWidth="1"/>
    <col min="10006" max="10007" width="6.28515625" style="1" customWidth="1"/>
    <col min="10008" max="10008" width="7.7109375" style="1" customWidth="1"/>
    <col min="10009" max="10240" width="9.140625" style="1"/>
    <col min="10241" max="10241" width="4.7109375" style="1" customWidth="1"/>
    <col min="10242" max="10242" width="16.28515625" style="1" customWidth="1"/>
    <col min="10243" max="10243" width="9.7109375" style="1" customWidth="1"/>
    <col min="10244" max="10245" width="5.5703125" style="1" bestFit="1" customWidth="1"/>
    <col min="10246" max="10246" width="6.5703125" style="1" bestFit="1" customWidth="1"/>
    <col min="10247" max="10247" width="6.85546875" style="1" bestFit="1" customWidth="1"/>
    <col min="10248" max="10248" width="7.140625" style="1" bestFit="1" customWidth="1"/>
    <col min="10249" max="10249" width="7" style="1" bestFit="1" customWidth="1"/>
    <col min="10250" max="10250" width="9" style="1" bestFit="1" customWidth="1"/>
    <col min="10251" max="10251" width="8.85546875" style="1" bestFit="1" customWidth="1"/>
    <col min="10252" max="10252" width="8" style="1" bestFit="1" customWidth="1"/>
    <col min="10253" max="10254" width="5.85546875" style="1" customWidth="1"/>
    <col min="10255" max="10256" width="7.5703125" style="1" customWidth="1"/>
    <col min="10257" max="10257" width="7.42578125" style="1" customWidth="1"/>
    <col min="10258" max="10258" width="6.28515625" style="1" bestFit="1" customWidth="1"/>
    <col min="10259" max="10259" width="7.140625" style="1" bestFit="1" customWidth="1"/>
    <col min="10260" max="10261" width="5.5703125" style="1" bestFit="1" customWidth="1"/>
    <col min="10262" max="10263" width="6.28515625" style="1" customWidth="1"/>
    <col min="10264" max="10264" width="7.7109375" style="1" customWidth="1"/>
    <col min="10265" max="10496" width="9.140625" style="1"/>
    <col min="10497" max="10497" width="4.7109375" style="1" customWidth="1"/>
    <col min="10498" max="10498" width="16.28515625" style="1" customWidth="1"/>
    <col min="10499" max="10499" width="9.7109375" style="1" customWidth="1"/>
    <col min="10500" max="10501" width="5.5703125" style="1" bestFit="1" customWidth="1"/>
    <col min="10502" max="10502" width="6.5703125" style="1" bestFit="1" customWidth="1"/>
    <col min="10503" max="10503" width="6.85546875" style="1" bestFit="1" customWidth="1"/>
    <col min="10504" max="10504" width="7.140625" style="1" bestFit="1" customWidth="1"/>
    <col min="10505" max="10505" width="7" style="1" bestFit="1" customWidth="1"/>
    <col min="10506" max="10506" width="9" style="1" bestFit="1" customWidth="1"/>
    <col min="10507" max="10507" width="8.85546875" style="1" bestFit="1" customWidth="1"/>
    <col min="10508" max="10508" width="8" style="1" bestFit="1" customWidth="1"/>
    <col min="10509" max="10510" width="5.85546875" style="1" customWidth="1"/>
    <col min="10511" max="10512" width="7.5703125" style="1" customWidth="1"/>
    <col min="10513" max="10513" width="7.42578125" style="1" customWidth="1"/>
    <col min="10514" max="10514" width="6.28515625" style="1" bestFit="1" customWidth="1"/>
    <col min="10515" max="10515" width="7.140625" style="1" bestFit="1" customWidth="1"/>
    <col min="10516" max="10517" width="5.5703125" style="1" bestFit="1" customWidth="1"/>
    <col min="10518" max="10519" width="6.28515625" style="1" customWidth="1"/>
    <col min="10520" max="10520" width="7.7109375" style="1" customWidth="1"/>
    <col min="10521" max="10752" width="9.140625" style="1"/>
    <col min="10753" max="10753" width="4.7109375" style="1" customWidth="1"/>
    <col min="10754" max="10754" width="16.28515625" style="1" customWidth="1"/>
    <col min="10755" max="10755" width="9.7109375" style="1" customWidth="1"/>
    <col min="10756" max="10757" width="5.5703125" style="1" bestFit="1" customWidth="1"/>
    <col min="10758" max="10758" width="6.5703125" style="1" bestFit="1" customWidth="1"/>
    <col min="10759" max="10759" width="6.85546875" style="1" bestFit="1" customWidth="1"/>
    <col min="10760" max="10760" width="7.140625" style="1" bestFit="1" customWidth="1"/>
    <col min="10761" max="10761" width="7" style="1" bestFit="1" customWidth="1"/>
    <col min="10762" max="10762" width="9" style="1" bestFit="1" customWidth="1"/>
    <col min="10763" max="10763" width="8.85546875" style="1" bestFit="1" customWidth="1"/>
    <col min="10764" max="10764" width="8" style="1" bestFit="1" customWidth="1"/>
    <col min="10765" max="10766" width="5.85546875" style="1" customWidth="1"/>
    <col min="10767" max="10768" width="7.5703125" style="1" customWidth="1"/>
    <col min="10769" max="10769" width="7.42578125" style="1" customWidth="1"/>
    <col min="10770" max="10770" width="6.28515625" style="1" bestFit="1" customWidth="1"/>
    <col min="10771" max="10771" width="7.140625" style="1" bestFit="1" customWidth="1"/>
    <col min="10772" max="10773" width="5.5703125" style="1" bestFit="1" customWidth="1"/>
    <col min="10774" max="10775" width="6.28515625" style="1" customWidth="1"/>
    <col min="10776" max="10776" width="7.7109375" style="1" customWidth="1"/>
    <col min="10777" max="11008" width="9.140625" style="1"/>
    <col min="11009" max="11009" width="4.7109375" style="1" customWidth="1"/>
    <col min="11010" max="11010" width="16.28515625" style="1" customWidth="1"/>
    <col min="11011" max="11011" width="9.7109375" style="1" customWidth="1"/>
    <col min="11012" max="11013" width="5.5703125" style="1" bestFit="1" customWidth="1"/>
    <col min="11014" max="11014" width="6.5703125" style="1" bestFit="1" customWidth="1"/>
    <col min="11015" max="11015" width="6.85546875" style="1" bestFit="1" customWidth="1"/>
    <col min="11016" max="11016" width="7.140625" style="1" bestFit="1" customWidth="1"/>
    <col min="11017" max="11017" width="7" style="1" bestFit="1" customWidth="1"/>
    <col min="11018" max="11018" width="9" style="1" bestFit="1" customWidth="1"/>
    <col min="11019" max="11019" width="8.85546875" style="1" bestFit="1" customWidth="1"/>
    <col min="11020" max="11020" width="8" style="1" bestFit="1" customWidth="1"/>
    <col min="11021" max="11022" width="5.85546875" style="1" customWidth="1"/>
    <col min="11023" max="11024" width="7.5703125" style="1" customWidth="1"/>
    <col min="11025" max="11025" width="7.42578125" style="1" customWidth="1"/>
    <col min="11026" max="11026" width="6.28515625" style="1" bestFit="1" customWidth="1"/>
    <col min="11027" max="11027" width="7.140625" style="1" bestFit="1" customWidth="1"/>
    <col min="11028" max="11029" width="5.5703125" style="1" bestFit="1" customWidth="1"/>
    <col min="11030" max="11031" width="6.28515625" style="1" customWidth="1"/>
    <col min="11032" max="11032" width="7.7109375" style="1" customWidth="1"/>
    <col min="11033" max="11264" width="9.140625" style="1"/>
    <col min="11265" max="11265" width="4.7109375" style="1" customWidth="1"/>
    <col min="11266" max="11266" width="16.28515625" style="1" customWidth="1"/>
    <col min="11267" max="11267" width="9.7109375" style="1" customWidth="1"/>
    <col min="11268" max="11269" width="5.5703125" style="1" bestFit="1" customWidth="1"/>
    <col min="11270" max="11270" width="6.5703125" style="1" bestFit="1" customWidth="1"/>
    <col min="11271" max="11271" width="6.85546875" style="1" bestFit="1" customWidth="1"/>
    <col min="11272" max="11272" width="7.140625" style="1" bestFit="1" customWidth="1"/>
    <col min="11273" max="11273" width="7" style="1" bestFit="1" customWidth="1"/>
    <col min="11274" max="11274" width="9" style="1" bestFit="1" customWidth="1"/>
    <col min="11275" max="11275" width="8.85546875" style="1" bestFit="1" customWidth="1"/>
    <col min="11276" max="11276" width="8" style="1" bestFit="1" customWidth="1"/>
    <col min="11277" max="11278" width="5.85546875" style="1" customWidth="1"/>
    <col min="11279" max="11280" width="7.5703125" style="1" customWidth="1"/>
    <col min="11281" max="11281" width="7.42578125" style="1" customWidth="1"/>
    <col min="11282" max="11282" width="6.28515625" style="1" bestFit="1" customWidth="1"/>
    <col min="11283" max="11283" width="7.140625" style="1" bestFit="1" customWidth="1"/>
    <col min="11284" max="11285" width="5.5703125" style="1" bestFit="1" customWidth="1"/>
    <col min="11286" max="11287" width="6.28515625" style="1" customWidth="1"/>
    <col min="11288" max="11288" width="7.7109375" style="1" customWidth="1"/>
    <col min="11289" max="11520" width="9.140625" style="1"/>
    <col min="11521" max="11521" width="4.7109375" style="1" customWidth="1"/>
    <col min="11522" max="11522" width="16.28515625" style="1" customWidth="1"/>
    <col min="11523" max="11523" width="9.7109375" style="1" customWidth="1"/>
    <col min="11524" max="11525" width="5.5703125" style="1" bestFit="1" customWidth="1"/>
    <col min="11526" max="11526" width="6.5703125" style="1" bestFit="1" customWidth="1"/>
    <col min="11527" max="11527" width="6.85546875" style="1" bestFit="1" customWidth="1"/>
    <col min="11528" max="11528" width="7.140625" style="1" bestFit="1" customWidth="1"/>
    <col min="11529" max="11529" width="7" style="1" bestFit="1" customWidth="1"/>
    <col min="11530" max="11530" width="9" style="1" bestFit="1" customWidth="1"/>
    <col min="11531" max="11531" width="8.85546875" style="1" bestFit="1" customWidth="1"/>
    <col min="11532" max="11532" width="8" style="1" bestFit="1" customWidth="1"/>
    <col min="11533" max="11534" width="5.85546875" style="1" customWidth="1"/>
    <col min="11535" max="11536" width="7.5703125" style="1" customWidth="1"/>
    <col min="11537" max="11537" width="7.42578125" style="1" customWidth="1"/>
    <col min="11538" max="11538" width="6.28515625" style="1" bestFit="1" customWidth="1"/>
    <col min="11539" max="11539" width="7.140625" style="1" bestFit="1" customWidth="1"/>
    <col min="11540" max="11541" width="5.5703125" style="1" bestFit="1" customWidth="1"/>
    <col min="11542" max="11543" width="6.28515625" style="1" customWidth="1"/>
    <col min="11544" max="11544" width="7.7109375" style="1" customWidth="1"/>
    <col min="11545" max="11776" width="9.140625" style="1"/>
    <col min="11777" max="11777" width="4.7109375" style="1" customWidth="1"/>
    <col min="11778" max="11778" width="16.28515625" style="1" customWidth="1"/>
    <col min="11779" max="11779" width="9.7109375" style="1" customWidth="1"/>
    <col min="11780" max="11781" width="5.5703125" style="1" bestFit="1" customWidth="1"/>
    <col min="11782" max="11782" width="6.5703125" style="1" bestFit="1" customWidth="1"/>
    <col min="11783" max="11783" width="6.85546875" style="1" bestFit="1" customWidth="1"/>
    <col min="11784" max="11784" width="7.140625" style="1" bestFit="1" customWidth="1"/>
    <col min="11785" max="11785" width="7" style="1" bestFit="1" customWidth="1"/>
    <col min="11786" max="11786" width="9" style="1" bestFit="1" customWidth="1"/>
    <col min="11787" max="11787" width="8.85546875" style="1" bestFit="1" customWidth="1"/>
    <col min="11788" max="11788" width="8" style="1" bestFit="1" customWidth="1"/>
    <col min="11789" max="11790" width="5.85546875" style="1" customWidth="1"/>
    <col min="11791" max="11792" width="7.5703125" style="1" customWidth="1"/>
    <col min="11793" max="11793" width="7.42578125" style="1" customWidth="1"/>
    <col min="11794" max="11794" width="6.28515625" style="1" bestFit="1" customWidth="1"/>
    <col min="11795" max="11795" width="7.140625" style="1" bestFit="1" customWidth="1"/>
    <col min="11796" max="11797" width="5.5703125" style="1" bestFit="1" customWidth="1"/>
    <col min="11798" max="11799" width="6.28515625" style="1" customWidth="1"/>
    <col min="11800" max="11800" width="7.7109375" style="1" customWidth="1"/>
    <col min="11801" max="12032" width="9.140625" style="1"/>
    <col min="12033" max="12033" width="4.7109375" style="1" customWidth="1"/>
    <col min="12034" max="12034" width="16.28515625" style="1" customWidth="1"/>
    <col min="12035" max="12035" width="9.7109375" style="1" customWidth="1"/>
    <col min="12036" max="12037" width="5.5703125" style="1" bestFit="1" customWidth="1"/>
    <col min="12038" max="12038" width="6.5703125" style="1" bestFit="1" customWidth="1"/>
    <col min="12039" max="12039" width="6.85546875" style="1" bestFit="1" customWidth="1"/>
    <col min="12040" max="12040" width="7.140625" style="1" bestFit="1" customWidth="1"/>
    <col min="12041" max="12041" width="7" style="1" bestFit="1" customWidth="1"/>
    <col min="12042" max="12042" width="9" style="1" bestFit="1" customWidth="1"/>
    <col min="12043" max="12043" width="8.85546875" style="1" bestFit="1" customWidth="1"/>
    <col min="12044" max="12044" width="8" style="1" bestFit="1" customWidth="1"/>
    <col min="12045" max="12046" width="5.85546875" style="1" customWidth="1"/>
    <col min="12047" max="12048" width="7.5703125" style="1" customWidth="1"/>
    <col min="12049" max="12049" width="7.42578125" style="1" customWidth="1"/>
    <col min="12050" max="12050" width="6.28515625" style="1" bestFit="1" customWidth="1"/>
    <col min="12051" max="12051" width="7.140625" style="1" bestFit="1" customWidth="1"/>
    <col min="12052" max="12053" width="5.5703125" style="1" bestFit="1" customWidth="1"/>
    <col min="12054" max="12055" width="6.28515625" style="1" customWidth="1"/>
    <col min="12056" max="12056" width="7.7109375" style="1" customWidth="1"/>
    <col min="12057" max="12288" width="9.140625" style="1"/>
    <col min="12289" max="12289" width="4.7109375" style="1" customWidth="1"/>
    <col min="12290" max="12290" width="16.28515625" style="1" customWidth="1"/>
    <col min="12291" max="12291" width="9.7109375" style="1" customWidth="1"/>
    <col min="12292" max="12293" width="5.5703125" style="1" bestFit="1" customWidth="1"/>
    <col min="12294" max="12294" width="6.5703125" style="1" bestFit="1" customWidth="1"/>
    <col min="12295" max="12295" width="6.85546875" style="1" bestFit="1" customWidth="1"/>
    <col min="12296" max="12296" width="7.140625" style="1" bestFit="1" customWidth="1"/>
    <col min="12297" max="12297" width="7" style="1" bestFit="1" customWidth="1"/>
    <col min="12298" max="12298" width="9" style="1" bestFit="1" customWidth="1"/>
    <col min="12299" max="12299" width="8.85546875" style="1" bestFit="1" customWidth="1"/>
    <col min="12300" max="12300" width="8" style="1" bestFit="1" customWidth="1"/>
    <col min="12301" max="12302" width="5.85546875" style="1" customWidth="1"/>
    <col min="12303" max="12304" width="7.5703125" style="1" customWidth="1"/>
    <col min="12305" max="12305" width="7.42578125" style="1" customWidth="1"/>
    <col min="12306" max="12306" width="6.28515625" style="1" bestFit="1" customWidth="1"/>
    <col min="12307" max="12307" width="7.140625" style="1" bestFit="1" customWidth="1"/>
    <col min="12308" max="12309" width="5.5703125" style="1" bestFit="1" customWidth="1"/>
    <col min="12310" max="12311" width="6.28515625" style="1" customWidth="1"/>
    <col min="12312" max="12312" width="7.7109375" style="1" customWidth="1"/>
    <col min="12313" max="12544" width="9.140625" style="1"/>
    <col min="12545" max="12545" width="4.7109375" style="1" customWidth="1"/>
    <col min="12546" max="12546" width="16.28515625" style="1" customWidth="1"/>
    <col min="12547" max="12547" width="9.7109375" style="1" customWidth="1"/>
    <col min="12548" max="12549" width="5.5703125" style="1" bestFit="1" customWidth="1"/>
    <col min="12550" max="12550" width="6.5703125" style="1" bestFit="1" customWidth="1"/>
    <col min="12551" max="12551" width="6.85546875" style="1" bestFit="1" customWidth="1"/>
    <col min="12552" max="12552" width="7.140625" style="1" bestFit="1" customWidth="1"/>
    <col min="12553" max="12553" width="7" style="1" bestFit="1" customWidth="1"/>
    <col min="12554" max="12554" width="9" style="1" bestFit="1" customWidth="1"/>
    <col min="12555" max="12555" width="8.85546875" style="1" bestFit="1" customWidth="1"/>
    <col min="12556" max="12556" width="8" style="1" bestFit="1" customWidth="1"/>
    <col min="12557" max="12558" width="5.85546875" style="1" customWidth="1"/>
    <col min="12559" max="12560" width="7.5703125" style="1" customWidth="1"/>
    <col min="12561" max="12561" width="7.42578125" style="1" customWidth="1"/>
    <col min="12562" max="12562" width="6.28515625" style="1" bestFit="1" customWidth="1"/>
    <col min="12563" max="12563" width="7.140625" style="1" bestFit="1" customWidth="1"/>
    <col min="12564" max="12565" width="5.5703125" style="1" bestFit="1" customWidth="1"/>
    <col min="12566" max="12567" width="6.28515625" style="1" customWidth="1"/>
    <col min="12568" max="12568" width="7.7109375" style="1" customWidth="1"/>
    <col min="12569" max="12800" width="9.140625" style="1"/>
    <col min="12801" max="12801" width="4.7109375" style="1" customWidth="1"/>
    <col min="12802" max="12802" width="16.28515625" style="1" customWidth="1"/>
    <col min="12803" max="12803" width="9.7109375" style="1" customWidth="1"/>
    <col min="12804" max="12805" width="5.5703125" style="1" bestFit="1" customWidth="1"/>
    <col min="12806" max="12806" width="6.5703125" style="1" bestFit="1" customWidth="1"/>
    <col min="12807" max="12807" width="6.85546875" style="1" bestFit="1" customWidth="1"/>
    <col min="12808" max="12808" width="7.140625" style="1" bestFit="1" customWidth="1"/>
    <col min="12809" max="12809" width="7" style="1" bestFit="1" customWidth="1"/>
    <col min="12810" max="12810" width="9" style="1" bestFit="1" customWidth="1"/>
    <col min="12811" max="12811" width="8.85546875" style="1" bestFit="1" customWidth="1"/>
    <col min="12812" max="12812" width="8" style="1" bestFit="1" customWidth="1"/>
    <col min="12813" max="12814" width="5.85546875" style="1" customWidth="1"/>
    <col min="12815" max="12816" width="7.5703125" style="1" customWidth="1"/>
    <col min="12817" max="12817" width="7.42578125" style="1" customWidth="1"/>
    <col min="12818" max="12818" width="6.28515625" style="1" bestFit="1" customWidth="1"/>
    <col min="12819" max="12819" width="7.140625" style="1" bestFit="1" customWidth="1"/>
    <col min="12820" max="12821" width="5.5703125" style="1" bestFit="1" customWidth="1"/>
    <col min="12822" max="12823" width="6.28515625" style="1" customWidth="1"/>
    <col min="12824" max="12824" width="7.7109375" style="1" customWidth="1"/>
    <col min="12825" max="13056" width="9.140625" style="1"/>
    <col min="13057" max="13057" width="4.7109375" style="1" customWidth="1"/>
    <col min="13058" max="13058" width="16.28515625" style="1" customWidth="1"/>
    <col min="13059" max="13059" width="9.7109375" style="1" customWidth="1"/>
    <col min="13060" max="13061" width="5.5703125" style="1" bestFit="1" customWidth="1"/>
    <col min="13062" max="13062" width="6.5703125" style="1" bestFit="1" customWidth="1"/>
    <col min="13063" max="13063" width="6.85546875" style="1" bestFit="1" customWidth="1"/>
    <col min="13064" max="13064" width="7.140625" style="1" bestFit="1" customWidth="1"/>
    <col min="13065" max="13065" width="7" style="1" bestFit="1" customWidth="1"/>
    <col min="13066" max="13066" width="9" style="1" bestFit="1" customWidth="1"/>
    <col min="13067" max="13067" width="8.85546875" style="1" bestFit="1" customWidth="1"/>
    <col min="13068" max="13068" width="8" style="1" bestFit="1" customWidth="1"/>
    <col min="13069" max="13070" width="5.85546875" style="1" customWidth="1"/>
    <col min="13071" max="13072" width="7.5703125" style="1" customWidth="1"/>
    <col min="13073" max="13073" width="7.42578125" style="1" customWidth="1"/>
    <col min="13074" max="13074" width="6.28515625" style="1" bestFit="1" customWidth="1"/>
    <col min="13075" max="13075" width="7.140625" style="1" bestFit="1" customWidth="1"/>
    <col min="13076" max="13077" width="5.5703125" style="1" bestFit="1" customWidth="1"/>
    <col min="13078" max="13079" width="6.28515625" style="1" customWidth="1"/>
    <col min="13080" max="13080" width="7.7109375" style="1" customWidth="1"/>
    <col min="13081" max="13312" width="9.140625" style="1"/>
    <col min="13313" max="13313" width="4.7109375" style="1" customWidth="1"/>
    <col min="13314" max="13314" width="16.28515625" style="1" customWidth="1"/>
    <col min="13315" max="13315" width="9.7109375" style="1" customWidth="1"/>
    <col min="13316" max="13317" width="5.5703125" style="1" bestFit="1" customWidth="1"/>
    <col min="13318" max="13318" width="6.5703125" style="1" bestFit="1" customWidth="1"/>
    <col min="13319" max="13319" width="6.85546875" style="1" bestFit="1" customWidth="1"/>
    <col min="13320" max="13320" width="7.140625" style="1" bestFit="1" customWidth="1"/>
    <col min="13321" max="13321" width="7" style="1" bestFit="1" customWidth="1"/>
    <col min="13322" max="13322" width="9" style="1" bestFit="1" customWidth="1"/>
    <col min="13323" max="13323" width="8.85546875" style="1" bestFit="1" customWidth="1"/>
    <col min="13324" max="13324" width="8" style="1" bestFit="1" customWidth="1"/>
    <col min="13325" max="13326" width="5.85546875" style="1" customWidth="1"/>
    <col min="13327" max="13328" width="7.5703125" style="1" customWidth="1"/>
    <col min="13329" max="13329" width="7.42578125" style="1" customWidth="1"/>
    <col min="13330" max="13330" width="6.28515625" style="1" bestFit="1" customWidth="1"/>
    <col min="13331" max="13331" width="7.140625" style="1" bestFit="1" customWidth="1"/>
    <col min="13332" max="13333" width="5.5703125" style="1" bestFit="1" customWidth="1"/>
    <col min="13334" max="13335" width="6.28515625" style="1" customWidth="1"/>
    <col min="13336" max="13336" width="7.7109375" style="1" customWidth="1"/>
    <col min="13337" max="13568" width="9.140625" style="1"/>
    <col min="13569" max="13569" width="4.7109375" style="1" customWidth="1"/>
    <col min="13570" max="13570" width="16.28515625" style="1" customWidth="1"/>
    <col min="13571" max="13571" width="9.7109375" style="1" customWidth="1"/>
    <col min="13572" max="13573" width="5.5703125" style="1" bestFit="1" customWidth="1"/>
    <col min="13574" max="13574" width="6.5703125" style="1" bestFit="1" customWidth="1"/>
    <col min="13575" max="13575" width="6.85546875" style="1" bestFit="1" customWidth="1"/>
    <col min="13576" max="13576" width="7.140625" style="1" bestFit="1" customWidth="1"/>
    <col min="13577" max="13577" width="7" style="1" bestFit="1" customWidth="1"/>
    <col min="13578" max="13578" width="9" style="1" bestFit="1" customWidth="1"/>
    <col min="13579" max="13579" width="8.85546875" style="1" bestFit="1" customWidth="1"/>
    <col min="13580" max="13580" width="8" style="1" bestFit="1" customWidth="1"/>
    <col min="13581" max="13582" width="5.85546875" style="1" customWidth="1"/>
    <col min="13583" max="13584" width="7.5703125" style="1" customWidth="1"/>
    <col min="13585" max="13585" width="7.42578125" style="1" customWidth="1"/>
    <col min="13586" max="13586" width="6.28515625" style="1" bestFit="1" customWidth="1"/>
    <col min="13587" max="13587" width="7.140625" style="1" bestFit="1" customWidth="1"/>
    <col min="13588" max="13589" width="5.5703125" style="1" bestFit="1" customWidth="1"/>
    <col min="13590" max="13591" width="6.28515625" style="1" customWidth="1"/>
    <col min="13592" max="13592" width="7.7109375" style="1" customWidth="1"/>
    <col min="13593" max="13824" width="9.140625" style="1"/>
    <col min="13825" max="13825" width="4.7109375" style="1" customWidth="1"/>
    <col min="13826" max="13826" width="16.28515625" style="1" customWidth="1"/>
    <col min="13827" max="13827" width="9.7109375" style="1" customWidth="1"/>
    <col min="13828" max="13829" width="5.5703125" style="1" bestFit="1" customWidth="1"/>
    <col min="13830" max="13830" width="6.5703125" style="1" bestFit="1" customWidth="1"/>
    <col min="13831" max="13831" width="6.85546875" style="1" bestFit="1" customWidth="1"/>
    <col min="13832" max="13832" width="7.140625" style="1" bestFit="1" customWidth="1"/>
    <col min="13833" max="13833" width="7" style="1" bestFit="1" customWidth="1"/>
    <col min="13834" max="13834" width="9" style="1" bestFit="1" customWidth="1"/>
    <col min="13835" max="13835" width="8.85546875" style="1" bestFit="1" customWidth="1"/>
    <col min="13836" max="13836" width="8" style="1" bestFit="1" customWidth="1"/>
    <col min="13837" max="13838" width="5.85546875" style="1" customWidth="1"/>
    <col min="13839" max="13840" width="7.5703125" style="1" customWidth="1"/>
    <col min="13841" max="13841" width="7.42578125" style="1" customWidth="1"/>
    <col min="13842" max="13842" width="6.28515625" style="1" bestFit="1" customWidth="1"/>
    <col min="13843" max="13843" width="7.140625" style="1" bestFit="1" customWidth="1"/>
    <col min="13844" max="13845" width="5.5703125" style="1" bestFit="1" customWidth="1"/>
    <col min="13846" max="13847" width="6.28515625" style="1" customWidth="1"/>
    <col min="13848" max="13848" width="7.7109375" style="1" customWidth="1"/>
    <col min="13849" max="14080" width="9.140625" style="1"/>
    <col min="14081" max="14081" width="4.7109375" style="1" customWidth="1"/>
    <col min="14082" max="14082" width="16.28515625" style="1" customWidth="1"/>
    <col min="14083" max="14083" width="9.7109375" style="1" customWidth="1"/>
    <col min="14084" max="14085" width="5.5703125" style="1" bestFit="1" customWidth="1"/>
    <col min="14086" max="14086" width="6.5703125" style="1" bestFit="1" customWidth="1"/>
    <col min="14087" max="14087" width="6.85546875" style="1" bestFit="1" customWidth="1"/>
    <col min="14088" max="14088" width="7.140625" style="1" bestFit="1" customWidth="1"/>
    <col min="14089" max="14089" width="7" style="1" bestFit="1" customWidth="1"/>
    <col min="14090" max="14090" width="9" style="1" bestFit="1" customWidth="1"/>
    <col min="14091" max="14091" width="8.85546875" style="1" bestFit="1" customWidth="1"/>
    <col min="14092" max="14092" width="8" style="1" bestFit="1" customWidth="1"/>
    <col min="14093" max="14094" width="5.85546875" style="1" customWidth="1"/>
    <col min="14095" max="14096" width="7.5703125" style="1" customWidth="1"/>
    <col min="14097" max="14097" width="7.42578125" style="1" customWidth="1"/>
    <col min="14098" max="14098" width="6.28515625" style="1" bestFit="1" customWidth="1"/>
    <col min="14099" max="14099" width="7.140625" style="1" bestFit="1" customWidth="1"/>
    <col min="14100" max="14101" width="5.5703125" style="1" bestFit="1" customWidth="1"/>
    <col min="14102" max="14103" width="6.28515625" style="1" customWidth="1"/>
    <col min="14104" max="14104" width="7.7109375" style="1" customWidth="1"/>
    <col min="14105" max="14336" width="9.140625" style="1"/>
    <col min="14337" max="14337" width="4.7109375" style="1" customWidth="1"/>
    <col min="14338" max="14338" width="16.28515625" style="1" customWidth="1"/>
    <col min="14339" max="14339" width="9.7109375" style="1" customWidth="1"/>
    <col min="14340" max="14341" width="5.5703125" style="1" bestFit="1" customWidth="1"/>
    <col min="14342" max="14342" width="6.5703125" style="1" bestFit="1" customWidth="1"/>
    <col min="14343" max="14343" width="6.85546875" style="1" bestFit="1" customWidth="1"/>
    <col min="14344" max="14344" width="7.140625" style="1" bestFit="1" customWidth="1"/>
    <col min="14345" max="14345" width="7" style="1" bestFit="1" customWidth="1"/>
    <col min="14346" max="14346" width="9" style="1" bestFit="1" customWidth="1"/>
    <col min="14347" max="14347" width="8.85546875" style="1" bestFit="1" customWidth="1"/>
    <col min="14348" max="14348" width="8" style="1" bestFit="1" customWidth="1"/>
    <col min="14349" max="14350" width="5.85546875" style="1" customWidth="1"/>
    <col min="14351" max="14352" width="7.5703125" style="1" customWidth="1"/>
    <col min="14353" max="14353" width="7.42578125" style="1" customWidth="1"/>
    <col min="14354" max="14354" width="6.28515625" style="1" bestFit="1" customWidth="1"/>
    <col min="14355" max="14355" width="7.140625" style="1" bestFit="1" customWidth="1"/>
    <col min="14356" max="14357" width="5.5703125" style="1" bestFit="1" customWidth="1"/>
    <col min="14358" max="14359" width="6.28515625" style="1" customWidth="1"/>
    <col min="14360" max="14360" width="7.7109375" style="1" customWidth="1"/>
    <col min="14361" max="14592" width="9.140625" style="1"/>
    <col min="14593" max="14593" width="4.7109375" style="1" customWidth="1"/>
    <col min="14594" max="14594" width="16.28515625" style="1" customWidth="1"/>
    <col min="14595" max="14595" width="9.7109375" style="1" customWidth="1"/>
    <col min="14596" max="14597" width="5.5703125" style="1" bestFit="1" customWidth="1"/>
    <col min="14598" max="14598" width="6.5703125" style="1" bestFit="1" customWidth="1"/>
    <col min="14599" max="14599" width="6.85546875" style="1" bestFit="1" customWidth="1"/>
    <col min="14600" max="14600" width="7.140625" style="1" bestFit="1" customWidth="1"/>
    <col min="14601" max="14601" width="7" style="1" bestFit="1" customWidth="1"/>
    <col min="14602" max="14602" width="9" style="1" bestFit="1" customWidth="1"/>
    <col min="14603" max="14603" width="8.85546875" style="1" bestFit="1" customWidth="1"/>
    <col min="14604" max="14604" width="8" style="1" bestFit="1" customWidth="1"/>
    <col min="14605" max="14606" width="5.85546875" style="1" customWidth="1"/>
    <col min="14607" max="14608" width="7.5703125" style="1" customWidth="1"/>
    <col min="14609" max="14609" width="7.42578125" style="1" customWidth="1"/>
    <col min="14610" max="14610" width="6.28515625" style="1" bestFit="1" customWidth="1"/>
    <col min="14611" max="14611" width="7.140625" style="1" bestFit="1" customWidth="1"/>
    <col min="14612" max="14613" width="5.5703125" style="1" bestFit="1" customWidth="1"/>
    <col min="14614" max="14615" width="6.28515625" style="1" customWidth="1"/>
    <col min="14616" max="14616" width="7.7109375" style="1" customWidth="1"/>
    <col min="14617" max="14848" width="9.140625" style="1"/>
    <col min="14849" max="14849" width="4.7109375" style="1" customWidth="1"/>
    <col min="14850" max="14850" width="16.28515625" style="1" customWidth="1"/>
    <col min="14851" max="14851" width="9.7109375" style="1" customWidth="1"/>
    <col min="14852" max="14853" width="5.5703125" style="1" bestFit="1" customWidth="1"/>
    <col min="14854" max="14854" width="6.5703125" style="1" bestFit="1" customWidth="1"/>
    <col min="14855" max="14855" width="6.85546875" style="1" bestFit="1" customWidth="1"/>
    <col min="14856" max="14856" width="7.140625" style="1" bestFit="1" customWidth="1"/>
    <col min="14857" max="14857" width="7" style="1" bestFit="1" customWidth="1"/>
    <col min="14858" max="14858" width="9" style="1" bestFit="1" customWidth="1"/>
    <col min="14859" max="14859" width="8.85546875" style="1" bestFit="1" customWidth="1"/>
    <col min="14860" max="14860" width="8" style="1" bestFit="1" customWidth="1"/>
    <col min="14861" max="14862" width="5.85546875" style="1" customWidth="1"/>
    <col min="14863" max="14864" width="7.5703125" style="1" customWidth="1"/>
    <col min="14865" max="14865" width="7.42578125" style="1" customWidth="1"/>
    <col min="14866" max="14866" width="6.28515625" style="1" bestFit="1" customWidth="1"/>
    <col min="14867" max="14867" width="7.140625" style="1" bestFit="1" customWidth="1"/>
    <col min="14868" max="14869" width="5.5703125" style="1" bestFit="1" customWidth="1"/>
    <col min="14870" max="14871" width="6.28515625" style="1" customWidth="1"/>
    <col min="14872" max="14872" width="7.7109375" style="1" customWidth="1"/>
    <col min="14873" max="15104" width="9.140625" style="1"/>
    <col min="15105" max="15105" width="4.7109375" style="1" customWidth="1"/>
    <col min="15106" max="15106" width="16.28515625" style="1" customWidth="1"/>
    <col min="15107" max="15107" width="9.7109375" style="1" customWidth="1"/>
    <col min="15108" max="15109" width="5.5703125" style="1" bestFit="1" customWidth="1"/>
    <col min="15110" max="15110" width="6.5703125" style="1" bestFit="1" customWidth="1"/>
    <col min="15111" max="15111" width="6.85546875" style="1" bestFit="1" customWidth="1"/>
    <col min="15112" max="15112" width="7.140625" style="1" bestFit="1" customWidth="1"/>
    <col min="15113" max="15113" width="7" style="1" bestFit="1" customWidth="1"/>
    <col min="15114" max="15114" width="9" style="1" bestFit="1" customWidth="1"/>
    <col min="15115" max="15115" width="8.85546875" style="1" bestFit="1" customWidth="1"/>
    <col min="15116" max="15116" width="8" style="1" bestFit="1" customWidth="1"/>
    <col min="15117" max="15118" width="5.85546875" style="1" customWidth="1"/>
    <col min="15119" max="15120" width="7.5703125" style="1" customWidth="1"/>
    <col min="15121" max="15121" width="7.42578125" style="1" customWidth="1"/>
    <col min="15122" max="15122" width="6.28515625" style="1" bestFit="1" customWidth="1"/>
    <col min="15123" max="15123" width="7.140625" style="1" bestFit="1" customWidth="1"/>
    <col min="15124" max="15125" width="5.5703125" style="1" bestFit="1" customWidth="1"/>
    <col min="15126" max="15127" width="6.28515625" style="1" customWidth="1"/>
    <col min="15128" max="15128" width="7.7109375" style="1" customWidth="1"/>
    <col min="15129" max="15360" width="9.140625" style="1"/>
    <col min="15361" max="15361" width="4.7109375" style="1" customWidth="1"/>
    <col min="15362" max="15362" width="16.28515625" style="1" customWidth="1"/>
    <col min="15363" max="15363" width="9.7109375" style="1" customWidth="1"/>
    <col min="15364" max="15365" width="5.5703125" style="1" bestFit="1" customWidth="1"/>
    <col min="15366" max="15366" width="6.5703125" style="1" bestFit="1" customWidth="1"/>
    <col min="15367" max="15367" width="6.85546875" style="1" bestFit="1" customWidth="1"/>
    <col min="15368" max="15368" width="7.140625" style="1" bestFit="1" customWidth="1"/>
    <col min="15369" max="15369" width="7" style="1" bestFit="1" customWidth="1"/>
    <col min="15370" max="15370" width="9" style="1" bestFit="1" customWidth="1"/>
    <col min="15371" max="15371" width="8.85546875" style="1" bestFit="1" customWidth="1"/>
    <col min="15372" max="15372" width="8" style="1" bestFit="1" customWidth="1"/>
    <col min="15373" max="15374" width="5.85546875" style="1" customWidth="1"/>
    <col min="15375" max="15376" width="7.5703125" style="1" customWidth="1"/>
    <col min="15377" max="15377" width="7.42578125" style="1" customWidth="1"/>
    <col min="15378" max="15378" width="6.28515625" style="1" bestFit="1" customWidth="1"/>
    <col min="15379" max="15379" width="7.140625" style="1" bestFit="1" customWidth="1"/>
    <col min="15380" max="15381" width="5.5703125" style="1" bestFit="1" customWidth="1"/>
    <col min="15382" max="15383" width="6.28515625" style="1" customWidth="1"/>
    <col min="15384" max="15384" width="7.7109375" style="1" customWidth="1"/>
    <col min="15385" max="15616" width="9.140625" style="1"/>
    <col min="15617" max="15617" width="4.7109375" style="1" customWidth="1"/>
    <col min="15618" max="15618" width="16.28515625" style="1" customWidth="1"/>
    <col min="15619" max="15619" width="9.7109375" style="1" customWidth="1"/>
    <col min="15620" max="15621" width="5.5703125" style="1" bestFit="1" customWidth="1"/>
    <col min="15622" max="15622" width="6.5703125" style="1" bestFit="1" customWidth="1"/>
    <col min="15623" max="15623" width="6.85546875" style="1" bestFit="1" customWidth="1"/>
    <col min="15624" max="15624" width="7.140625" style="1" bestFit="1" customWidth="1"/>
    <col min="15625" max="15625" width="7" style="1" bestFit="1" customWidth="1"/>
    <col min="15626" max="15626" width="9" style="1" bestFit="1" customWidth="1"/>
    <col min="15627" max="15627" width="8.85546875" style="1" bestFit="1" customWidth="1"/>
    <col min="15628" max="15628" width="8" style="1" bestFit="1" customWidth="1"/>
    <col min="15629" max="15630" width="5.85546875" style="1" customWidth="1"/>
    <col min="15631" max="15632" width="7.5703125" style="1" customWidth="1"/>
    <col min="15633" max="15633" width="7.42578125" style="1" customWidth="1"/>
    <col min="15634" max="15634" width="6.28515625" style="1" bestFit="1" customWidth="1"/>
    <col min="15635" max="15635" width="7.140625" style="1" bestFit="1" customWidth="1"/>
    <col min="15636" max="15637" width="5.5703125" style="1" bestFit="1" customWidth="1"/>
    <col min="15638" max="15639" width="6.28515625" style="1" customWidth="1"/>
    <col min="15640" max="15640" width="7.7109375" style="1" customWidth="1"/>
    <col min="15641" max="15872" width="9.140625" style="1"/>
    <col min="15873" max="15873" width="4.7109375" style="1" customWidth="1"/>
    <col min="15874" max="15874" width="16.28515625" style="1" customWidth="1"/>
    <col min="15875" max="15875" width="9.7109375" style="1" customWidth="1"/>
    <col min="15876" max="15877" width="5.5703125" style="1" bestFit="1" customWidth="1"/>
    <col min="15878" max="15878" width="6.5703125" style="1" bestFit="1" customWidth="1"/>
    <col min="15879" max="15879" width="6.85546875" style="1" bestFit="1" customWidth="1"/>
    <col min="15880" max="15880" width="7.140625" style="1" bestFit="1" customWidth="1"/>
    <col min="15881" max="15881" width="7" style="1" bestFit="1" customWidth="1"/>
    <col min="15882" max="15882" width="9" style="1" bestFit="1" customWidth="1"/>
    <col min="15883" max="15883" width="8.85546875" style="1" bestFit="1" customWidth="1"/>
    <col min="15884" max="15884" width="8" style="1" bestFit="1" customWidth="1"/>
    <col min="15885" max="15886" width="5.85546875" style="1" customWidth="1"/>
    <col min="15887" max="15888" width="7.5703125" style="1" customWidth="1"/>
    <col min="15889" max="15889" width="7.42578125" style="1" customWidth="1"/>
    <col min="15890" max="15890" width="6.28515625" style="1" bestFit="1" customWidth="1"/>
    <col min="15891" max="15891" width="7.140625" style="1" bestFit="1" customWidth="1"/>
    <col min="15892" max="15893" width="5.5703125" style="1" bestFit="1" customWidth="1"/>
    <col min="15894" max="15895" width="6.28515625" style="1" customWidth="1"/>
    <col min="15896" max="15896" width="7.7109375" style="1" customWidth="1"/>
    <col min="15897" max="16128" width="9.140625" style="1"/>
    <col min="16129" max="16129" width="4.7109375" style="1" customWidth="1"/>
    <col min="16130" max="16130" width="16.28515625" style="1" customWidth="1"/>
    <col min="16131" max="16131" width="9.7109375" style="1" customWidth="1"/>
    <col min="16132" max="16133" width="5.5703125" style="1" bestFit="1" customWidth="1"/>
    <col min="16134" max="16134" width="6.5703125" style="1" bestFit="1" customWidth="1"/>
    <col min="16135" max="16135" width="6.85546875" style="1" bestFit="1" customWidth="1"/>
    <col min="16136" max="16136" width="7.140625" style="1" bestFit="1" customWidth="1"/>
    <col min="16137" max="16137" width="7" style="1" bestFit="1" customWidth="1"/>
    <col min="16138" max="16138" width="9" style="1" bestFit="1" customWidth="1"/>
    <col min="16139" max="16139" width="8.85546875" style="1" bestFit="1" customWidth="1"/>
    <col min="16140" max="16140" width="8" style="1" bestFit="1" customWidth="1"/>
    <col min="16141" max="16142" width="5.85546875" style="1" customWidth="1"/>
    <col min="16143" max="16144" width="7.5703125" style="1" customWidth="1"/>
    <col min="16145" max="16145" width="7.42578125" style="1" customWidth="1"/>
    <col min="16146" max="16146" width="6.28515625" style="1" bestFit="1" customWidth="1"/>
    <col min="16147" max="16147" width="7.140625" style="1" bestFit="1" customWidth="1"/>
    <col min="16148" max="16149" width="5.5703125" style="1" bestFit="1" customWidth="1"/>
    <col min="16150" max="16151" width="6.28515625" style="1" customWidth="1"/>
    <col min="16152" max="16152" width="7.7109375" style="1" customWidth="1"/>
    <col min="16153" max="16384" width="9.140625" style="1"/>
  </cols>
  <sheetData>
    <row r="1" spans="1:24" x14ac:dyDescent="0.2">
      <c r="A1" s="28"/>
      <c r="B1" s="28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063" t="s">
        <v>844</v>
      </c>
      <c r="W1" s="1063"/>
      <c r="X1" s="1063"/>
    </row>
    <row r="2" spans="1:24" ht="39.75" customHeight="1" x14ac:dyDescent="0.25">
      <c r="A2" s="1322" t="s">
        <v>1284</v>
      </c>
      <c r="B2" s="1323"/>
      <c r="C2" s="1323"/>
      <c r="D2" s="1323"/>
      <c r="E2" s="1323"/>
      <c r="F2" s="1323"/>
      <c r="G2" s="1323"/>
      <c r="H2" s="1323"/>
      <c r="I2" s="1323"/>
      <c r="J2" s="1323"/>
      <c r="K2" s="1323"/>
      <c r="L2" s="1323"/>
      <c r="M2" s="1323"/>
      <c r="N2" s="1323"/>
      <c r="O2" s="1323"/>
      <c r="P2" s="1323"/>
      <c r="Q2" s="1323"/>
      <c r="R2" s="1323"/>
      <c r="S2" s="1323"/>
      <c r="T2" s="1323"/>
      <c r="U2" s="1323"/>
      <c r="V2" s="1323"/>
      <c r="W2" s="1323"/>
      <c r="X2" s="1323"/>
    </row>
    <row r="3" spans="1:24" ht="15.75" x14ac:dyDescent="0.25">
      <c r="A3" s="2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4"/>
      <c r="W3" s="14"/>
      <c r="X3" s="25"/>
    </row>
    <row r="4" spans="1:24" ht="15.75" x14ac:dyDescent="0.25">
      <c r="A4" s="1324" t="s">
        <v>274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  <c r="L4" s="1324"/>
      <c r="M4" s="1324"/>
      <c r="N4" s="1324"/>
      <c r="O4" s="1324"/>
      <c r="P4" s="1324"/>
      <c r="Q4" s="1324"/>
      <c r="R4" s="1324"/>
      <c r="S4" s="1324"/>
      <c r="T4" s="1324"/>
      <c r="U4" s="1324"/>
      <c r="V4" s="1324"/>
      <c r="W4" s="1324"/>
      <c r="X4" s="1324"/>
    </row>
    <row r="5" spans="1:24" ht="12.75" customHeight="1" x14ac:dyDescent="0.25">
      <c r="A5" s="32"/>
      <c r="B5" s="32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8"/>
      <c r="R5" s="27"/>
      <c r="S5" s="27"/>
      <c r="T5" s="27"/>
      <c r="U5" s="27"/>
      <c r="V5" s="27"/>
      <c r="W5" s="1325" t="s">
        <v>1100</v>
      </c>
      <c r="X5" s="1325"/>
    </row>
    <row r="6" spans="1:24" s="39" customFormat="1" ht="24" customHeight="1" x14ac:dyDescent="0.2">
      <c r="A6" s="33" t="s">
        <v>275</v>
      </c>
      <c r="B6" s="34" t="s">
        <v>276</v>
      </c>
      <c r="C6" s="35" t="s">
        <v>277</v>
      </c>
      <c r="D6" s="35" t="s">
        <v>278</v>
      </c>
      <c r="E6" s="35" t="s">
        <v>279</v>
      </c>
      <c r="F6" s="35" t="s">
        <v>280</v>
      </c>
      <c r="G6" s="35" t="s">
        <v>281</v>
      </c>
      <c r="H6" s="35" t="s">
        <v>282</v>
      </c>
      <c r="I6" s="35" t="s">
        <v>125</v>
      </c>
      <c r="J6" s="35" t="s">
        <v>283</v>
      </c>
      <c r="K6" s="35" t="s">
        <v>284</v>
      </c>
      <c r="L6" s="35" t="s">
        <v>285</v>
      </c>
      <c r="M6" s="1332" t="s">
        <v>796</v>
      </c>
      <c r="N6" s="34" t="s">
        <v>1180</v>
      </c>
      <c r="O6" s="34" t="s">
        <v>1180</v>
      </c>
      <c r="P6" s="34" t="s">
        <v>924</v>
      </c>
      <c r="Q6" s="42" t="s">
        <v>286</v>
      </c>
      <c r="R6" s="35" t="s">
        <v>287</v>
      </c>
      <c r="S6" s="35" t="s">
        <v>288</v>
      </c>
      <c r="T6" s="35" t="s">
        <v>289</v>
      </c>
      <c r="U6" s="35" t="s">
        <v>290</v>
      </c>
      <c r="V6" s="34" t="s">
        <v>291</v>
      </c>
      <c r="W6" s="34" t="s">
        <v>292</v>
      </c>
      <c r="X6" s="38" t="s">
        <v>271</v>
      </c>
    </row>
    <row r="7" spans="1:24" s="39" customFormat="1" x14ac:dyDescent="0.2">
      <c r="A7" s="40" t="s">
        <v>293</v>
      </c>
      <c r="B7" s="41" t="s">
        <v>294</v>
      </c>
      <c r="C7" s="42"/>
      <c r="D7" s="42" t="s">
        <v>295</v>
      </c>
      <c r="E7" s="42" t="s">
        <v>296</v>
      </c>
      <c r="F7" s="42" t="s">
        <v>296</v>
      </c>
      <c r="G7" s="42" t="s">
        <v>297</v>
      </c>
      <c r="H7" s="42" t="s">
        <v>297</v>
      </c>
      <c r="I7" s="42" t="s">
        <v>297</v>
      </c>
      <c r="J7" s="42" t="s">
        <v>298</v>
      </c>
      <c r="K7" s="42" t="s">
        <v>299</v>
      </c>
      <c r="L7" s="42" t="s">
        <v>300</v>
      </c>
      <c r="M7" s="1333"/>
      <c r="N7" s="45" t="s">
        <v>296</v>
      </c>
      <c r="O7" s="45" t="s">
        <v>296</v>
      </c>
      <c r="P7" s="42" t="s">
        <v>301</v>
      </c>
      <c r="Q7" s="42" t="s">
        <v>297</v>
      </c>
      <c r="R7" s="42" t="s">
        <v>297</v>
      </c>
      <c r="S7" s="42" t="s">
        <v>297</v>
      </c>
      <c r="T7" s="42" t="s">
        <v>297</v>
      </c>
      <c r="U7" s="42" t="s">
        <v>297</v>
      </c>
      <c r="V7" s="41" t="s">
        <v>297</v>
      </c>
      <c r="W7" s="41" t="s">
        <v>302</v>
      </c>
      <c r="X7" s="44"/>
    </row>
    <row r="8" spans="1:24" s="39" customFormat="1" x14ac:dyDescent="0.2">
      <c r="A8" s="40"/>
      <c r="B8" s="41"/>
      <c r="C8" s="42"/>
      <c r="D8" s="42" t="s">
        <v>297</v>
      </c>
      <c r="E8" s="42"/>
      <c r="F8" s="42"/>
      <c r="G8" s="42"/>
      <c r="H8" s="42"/>
      <c r="I8" s="42"/>
      <c r="J8" s="42" t="s">
        <v>297</v>
      </c>
      <c r="K8" s="42" t="s">
        <v>297</v>
      </c>
      <c r="L8" s="42"/>
      <c r="M8" s="1333"/>
      <c r="N8" s="133">
        <v>2021</v>
      </c>
      <c r="O8" s="133">
        <v>2022</v>
      </c>
      <c r="P8" s="45" t="s">
        <v>296</v>
      </c>
      <c r="Q8" s="46" t="s">
        <v>136</v>
      </c>
      <c r="R8" s="42"/>
      <c r="S8" s="42"/>
      <c r="T8" s="42" t="s">
        <v>136</v>
      </c>
      <c r="U8" s="42"/>
      <c r="V8" s="41" t="s">
        <v>136</v>
      </c>
      <c r="W8" s="41" t="s">
        <v>297</v>
      </c>
      <c r="X8" s="44"/>
    </row>
    <row r="9" spans="1:24" s="39" customFormat="1" x14ac:dyDescent="0.2">
      <c r="A9" s="47"/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133">
        <v>2013</v>
      </c>
      <c r="N9" s="491">
        <v>0.25</v>
      </c>
      <c r="O9" s="491">
        <v>0.15</v>
      </c>
      <c r="P9" s="491">
        <v>0.15</v>
      </c>
      <c r="Q9" s="49"/>
      <c r="R9" s="49"/>
      <c r="S9" s="49"/>
      <c r="T9" s="49"/>
      <c r="U9" s="49"/>
      <c r="V9" s="48"/>
      <c r="W9" s="48"/>
      <c r="X9" s="51"/>
    </row>
    <row r="10" spans="1:24" x14ac:dyDescent="0.2">
      <c r="A10" s="52">
        <v>1</v>
      </c>
      <c r="B10" s="53">
        <v>2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  <c r="H10" s="5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54">
        <v>16</v>
      </c>
      <c r="Q10" s="54">
        <v>17</v>
      </c>
      <c r="R10" s="54">
        <v>18</v>
      </c>
      <c r="S10" s="54">
        <v>19</v>
      </c>
      <c r="T10" s="54">
        <v>20</v>
      </c>
      <c r="U10" s="54">
        <v>21</v>
      </c>
      <c r="V10" s="54">
        <v>22</v>
      </c>
      <c r="W10" s="54">
        <v>23</v>
      </c>
      <c r="X10" s="55"/>
    </row>
    <row r="11" spans="1:24" s="5" customFormat="1" ht="18" customHeight="1" x14ac:dyDescent="0.25">
      <c r="A11" s="1336" t="s">
        <v>303</v>
      </c>
      <c r="B11" s="1337"/>
      <c r="C11" s="1337"/>
      <c r="D11" s="1337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1337"/>
      <c r="Q11" s="1337"/>
      <c r="R11" s="1337"/>
      <c r="S11" s="1337"/>
      <c r="T11" s="1337"/>
      <c r="U11" s="1337"/>
      <c r="V11" s="1337"/>
      <c r="W11" s="1337"/>
      <c r="X11" s="1338"/>
    </row>
    <row r="12" spans="1:24" s="5" customFormat="1" ht="18" customHeight="1" x14ac:dyDescent="0.25">
      <c r="A12" s="269"/>
      <c r="B12" s="270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56"/>
    </row>
    <row r="13" spans="1:24" s="5" customFormat="1" ht="18" customHeight="1" x14ac:dyDescent="0.25">
      <c r="A13" s="269"/>
      <c r="B13" s="270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56"/>
    </row>
    <row r="14" spans="1:24" s="5" customFormat="1" ht="18" customHeight="1" x14ac:dyDescent="0.25">
      <c r="A14" s="269"/>
      <c r="B14" s="270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56"/>
    </row>
    <row r="15" spans="1:24" s="5" customFormat="1" ht="18" customHeight="1" x14ac:dyDescent="0.25">
      <c r="A15" s="272"/>
      <c r="B15" s="273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57"/>
    </row>
    <row r="16" spans="1:24" s="13" customFormat="1" ht="18" customHeight="1" x14ac:dyDescent="0.25">
      <c r="A16" s="1334" t="s">
        <v>114</v>
      </c>
      <c r="B16" s="1335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9"/>
    </row>
    <row r="17" spans="1:24" s="5" customFormat="1" ht="18" customHeight="1" x14ac:dyDescent="0.25">
      <c r="A17" s="1339" t="s">
        <v>304</v>
      </c>
      <c r="B17" s="1340"/>
      <c r="C17" s="1340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  <c r="P17" s="1340"/>
      <c r="Q17" s="1340"/>
      <c r="R17" s="1340"/>
      <c r="S17" s="1340"/>
      <c r="T17" s="1340"/>
      <c r="U17" s="1340"/>
      <c r="V17" s="1340"/>
      <c r="W17" s="1340"/>
      <c r="X17" s="1341"/>
    </row>
    <row r="18" spans="1:24" s="5" customFormat="1" ht="18" customHeight="1" x14ac:dyDescent="0.25">
      <c r="A18" s="275"/>
      <c r="B18" s="276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60"/>
    </row>
    <row r="19" spans="1:24" s="5" customFormat="1" ht="18" customHeight="1" x14ac:dyDescent="0.25">
      <c r="A19" s="269"/>
      <c r="B19" s="270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56"/>
    </row>
    <row r="20" spans="1:24" s="5" customFormat="1" ht="18" customHeight="1" x14ac:dyDescent="0.25">
      <c r="A20" s="272"/>
      <c r="B20" s="273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56"/>
    </row>
    <row r="21" spans="1:24" s="13" customFormat="1" ht="18" customHeight="1" x14ac:dyDescent="0.25">
      <c r="A21" s="1334" t="s">
        <v>727</v>
      </c>
      <c r="B21" s="1335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9"/>
    </row>
    <row r="22" spans="1:24" s="5" customFormat="1" ht="18" customHeight="1" x14ac:dyDescent="0.25">
      <c r="A22" s="275"/>
      <c r="B22" s="276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56"/>
    </row>
    <row r="23" spans="1:24" s="5" customFormat="1" ht="18" customHeight="1" x14ac:dyDescent="0.25">
      <c r="A23" s="269"/>
      <c r="B23" s="270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56"/>
    </row>
    <row r="24" spans="1:24" s="5" customFormat="1" ht="18" customHeight="1" x14ac:dyDescent="0.25">
      <c r="A24" s="272"/>
      <c r="B24" s="273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56"/>
    </row>
    <row r="25" spans="1:24" s="13" customFormat="1" ht="18" customHeight="1" x14ac:dyDescent="0.25">
      <c r="A25" s="1334" t="s">
        <v>728</v>
      </c>
      <c r="B25" s="1335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9"/>
    </row>
    <row r="26" spans="1:24" s="13" customFormat="1" ht="18" customHeight="1" x14ac:dyDescent="0.25">
      <c r="A26" s="1334" t="s">
        <v>305</v>
      </c>
      <c r="B26" s="1335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9"/>
    </row>
    <row r="27" spans="1:24" s="5" customFormat="1" ht="18" customHeight="1" x14ac:dyDescent="0.25">
      <c r="A27" s="1339" t="s">
        <v>306</v>
      </c>
      <c r="B27" s="1340"/>
      <c r="C27" s="1340"/>
      <c r="D27" s="1340"/>
      <c r="E27" s="1340"/>
      <c r="F27" s="1340"/>
      <c r="G27" s="1340"/>
      <c r="H27" s="1340"/>
      <c r="I27" s="1340"/>
      <c r="J27" s="1340"/>
      <c r="K27" s="1340"/>
      <c r="L27" s="1340"/>
      <c r="M27" s="1340"/>
      <c r="N27" s="1340"/>
      <c r="O27" s="1340"/>
      <c r="P27" s="1340"/>
      <c r="Q27" s="1340"/>
      <c r="R27" s="1340"/>
      <c r="S27" s="1340"/>
      <c r="T27" s="1340"/>
      <c r="U27" s="1340"/>
      <c r="V27" s="1340"/>
      <c r="W27" s="1340"/>
      <c r="X27" s="1341"/>
    </row>
    <row r="28" spans="1:24" s="5" customFormat="1" ht="18" customHeight="1" x14ac:dyDescent="0.25">
      <c r="A28" s="275"/>
      <c r="B28" s="276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60"/>
    </row>
    <row r="29" spans="1:24" s="5" customFormat="1" ht="18" customHeight="1" x14ac:dyDescent="0.25">
      <c r="A29" s="269"/>
      <c r="B29" s="270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56"/>
    </row>
    <row r="30" spans="1:24" s="5" customFormat="1" ht="18" customHeight="1" x14ac:dyDescent="0.25">
      <c r="A30" s="269"/>
      <c r="B30" s="270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56"/>
    </row>
    <row r="31" spans="1:24" s="13" customFormat="1" ht="18" customHeight="1" x14ac:dyDescent="0.25">
      <c r="A31" s="1334" t="s">
        <v>727</v>
      </c>
      <c r="B31" s="1335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s="5" customFormat="1" ht="18" customHeight="1" x14ac:dyDescent="0.25">
      <c r="A32" s="269"/>
      <c r="B32" s="270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56"/>
    </row>
    <row r="33" spans="1:24" s="5" customFormat="1" ht="18" customHeight="1" x14ac:dyDescent="0.25">
      <c r="A33" s="269"/>
      <c r="B33" s="270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56"/>
    </row>
    <row r="34" spans="1:24" s="5" customFormat="1" ht="18" customHeight="1" x14ac:dyDescent="0.25">
      <c r="A34" s="269"/>
      <c r="B34" s="270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56"/>
    </row>
    <row r="35" spans="1:24" s="13" customFormat="1" ht="18" customHeight="1" x14ac:dyDescent="0.25">
      <c r="A35" s="1334" t="s">
        <v>728</v>
      </c>
      <c r="B35" s="1335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</row>
    <row r="36" spans="1:24" s="13" customFormat="1" ht="18" customHeight="1" x14ac:dyDescent="0.25">
      <c r="A36" s="1334" t="s">
        <v>305</v>
      </c>
      <c r="B36" s="1335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9"/>
    </row>
    <row r="37" spans="1:24" s="5" customFormat="1" ht="18" customHeight="1" x14ac:dyDescent="0.25">
      <c r="A37" s="1339" t="s">
        <v>307</v>
      </c>
      <c r="B37" s="1340"/>
      <c r="C37" s="1340"/>
      <c r="D37" s="1340"/>
      <c r="E37" s="1340"/>
      <c r="F37" s="1340"/>
      <c r="G37" s="1340"/>
      <c r="H37" s="1340"/>
      <c r="I37" s="1340"/>
      <c r="J37" s="1340"/>
      <c r="K37" s="1340"/>
      <c r="L37" s="1340"/>
      <c r="M37" s="1340"/>
      <c r="N37" s="1340"/>
      <c r="O37" s="1340"/>
      <c r="P37" s="1340"/>
      <c r="Q37" s="1340"/>
      <c r="R37" s="1340"/>
      <c r="S37" s="1340"/>
      <c r="T37" s="1340"/>
      <c r="U37" s="1340"/>
      <c r="V37" s="1340"/>
      <c r="W37" s="1340"/>
      <c r="X37" s="1341"/>
    </row>
    <row r="38" spans="1:24" s="5" customFormat="1" ht="18" customHeight="1" x14ac:dyDescent="0.25">
      <c r="A38" s="275"/>
      <c r="B38" s="276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60"/>
    </row>
    <row r="39" spans="1:24" s="5" customFormat="1" ht="18" customHeight="1" x14ac:dyDescent="0.25">
      <c r="A39" s="269"/>
      <c r="B39" s="270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56"/>
    </row>
    <row r="40" spans="1:24" s="5" customFormat="1" ht="18" customHeight="1" x14ac:dyDescent="0.25">
      <c r="A40" s="269"/>
      <c r="B40" s="270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56"/>
    </row>
    <row r="41" spans="1:24" s="13" customFormat="1" ht="18" customHeight="1" x14ac:dyDescent="0.25">
      <c r="A41" s="1334" t="s">
        <v>727</v>
      </c>
      <c r="B41" s="1335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9"/>
    </row>
    <row r="42" spans="1:24" s="5" customFormat="1" ht="18" customHeight="1" x14ac:dyDescent="0.25">
      <c r="A42" s="269"/>
      <c r="B42" s="270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56"/>
    </row>
    <row r="43" spans="1:24" s="5" customFormat="1" ht="18" customHeight="1" x14ac:dyDescent="0.25">
      <c r="A43" s="269"/>
      <c r="B43" s="270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56"/>
    </row>
    <row r="44" spans="1:24" s="5" customFormat="1" ht="18" customHeight="1" x14ac:dyDescent="0.25">
      <c r="A44" s="269"/>
      <c r="B44" s="270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56"/>
    </row>
    <row r="45" spans="1:24" s="13" customFormat="1" ht="18" customHeight="1" x14ac:dyDescent="0.25">
      <c r="A45" s="1334" t="s">
        <v>728</v>
      </c>
      <c r="B45" s="1335"/>
      <c r="C45" s="520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</row>
    <row r="46" spans="1:24" s="13" customFormat="1" ht="18" customHeight="1" x14ac:dyDescent="0.25">
      <c r="A46" s="1334" t="s">
        <v>305</v>
      </c>
      <c r="B46" s="1335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9"/>
    </row>
    <row r="47" spans="1:24" s="5" customFormat="1" ht="18" customHeight="1" x14ac:dyDescent="0.25">
      <c r="A47" s="1339" t="s">
        <v>308</v>
      </c>
      <c r="B47" s="1340"/>
      <c r="C47" s="1340"/>
      <c r="D47" s="1340"/>
      <c r="E47" s="1340"/>
      <c r="F47" s="1340"/>
      <c r="G47" s="1340"/>
      <c r="H47" s="1340"/>
      <c r="I47" s="1340"/>
      <c r="J47" s="1340"/>
      <c r="K47" s="1340"/>
      <c r="L47" s="1340"/>
      <c r="M47" s="1340"/>
      <c r="N47" s="1340"/>
      <c r="O47" s="1340"/>
      <c r="P47" s="1340"/>
      <c r="Q47" s="1340"/>
      <c r="R47" s="1340"/>
      <c r="S47" s="1340"/>
      <c r="T47" s="1340"/>
      <c r="U47" s="1340"/>
      <c r="V47" s="1340"/>
      <c r="W47" s="1340"/>
      <c r="X47" s="1341"/>
    </row>
    <row r="48" spans="1:24" s="5" customFormat="1" ht="18" customHeight="1" x14ac:dyDescent="0.25">
      <c r="A48" s="275"/>
      <c r="B48" s="276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60"/>
    </row>
    <row r="49" spans="1:24" s="5" customFormat="1" ht="18" customHeight="1" x14ac:dyDescent="0.25">
      <c r="A49" s="269"/>
      <c r="B49" s="270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56"/>
    </row>
    <row r="50" spans="1:24" s="5" customFormat="1" ht="18" customHeight="1" x14ac:dyDescent="0.25">
      <c r="A50" s="269"/>
      <c r="B50" s="270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56"/>
    </row>
    <row r="51" spans="1:24" s="13" customFormat="1" ht="18" customHeight="1" x14ac:dyDescent="0.25">
      <c r="A51" s="1334" t="s">
        <v>727</v>
      </c>
      <c r="B51" s="1335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</row>
    <row r="52" spans="1:24" s="5" customFormat="1" ht="18" customHeight="1" x14ac:dyDescent="0.25">
      <c r="A52" s="269"/>
      <c r="B52" s="270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56"/>
    </row>
    <row r="53" spans="1:24" s="5" customFormat="1" ht="18" customHeight="1" x14ac:dyDescent="0.25">
      <c r="A53" s="269"/>
      <c r="B53" s="270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56"/>
    </row>
    <row r="54" spans="1:24" s="5" customFormat="1" ht="18" customHeight="1" x14ac:dyDescent="0.25">
      <c r="A54" s="269"/>
      <c r="B54" s="270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56"/>
    </row>
    <row r="55" spans="1:24" s="13" customFormat="1" ht="18" customHeight="1" x14ac:dyDescent="0.25">
      <c r="A55" s="1334" t="s">
        <v>728</v>
      </c>
      <c r="B55" s="1335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s="13" customFormat="1" ht="18" customHeight="1" x14ac:dyDescent="0.25">
      <c r="A56" s="1334" t="s">
        <v>305</v>
      </c>
      <c r="B56" s="1335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s="5" customFormat="1" ht="18" customHeight="1" x14ac:dyDescent="0.25">
      <c r="A57" s="1339" t="s">
        <v>309</v>
      </c>
      <c r="B57" s="1340"/>
      <c r="C57" s="1340"/>
      <c r="D57" s="1340"/>
      <c r="E57" s="1340"/>
      <c r="F57" s="1340"/>
      <c r="G57" s="1340"/>
      <c r="H57" s="1340"/>
      <c r="I57" s="1340"/>
      <c r="J57" s="1340"/>
      <c r="K57" s="1340"/>
      <c r="L57" s="1340"/>
      <c r="M57" s="1340"/>
      <c r="N57" s="1340"/>
      <c r="O57" s="1340"/>
      <c r="P57" s="1340"/>
      <c r="Q57" s="1340"/>
      <c r="R57" s="1340"/>
      <c r="S57" s="1340"/>
      <c r="T57" s="1340"/>
      <c r="U57" s="1340"/>
      <c r="V57" s="1340"/>
      <c r="W57" s="1340"/>
      <c r="X57" s="1341"/>
    </row>
    <row r="58" spans="1:24" s="5" customFormat="1" ht="18" customHeight="1" x14ac:dyDescent="0.25">
      <c r="A58" s="275"/>
      <c r="B58" s="276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60"/>
    </row>
    <row r="59" spans="1:24" s="5" customFormat="1" ht="18" customHeight="1" x14ac:dyDescent="0.25">
      <c r="A59" s="269"/>
      <c r="B59" s="270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56"/>
    </row>
    <row r="60" spans="1:24" s="5" customFormat="1" ht="18" customHeight="1" x14ac:dyDescent="0.25">
      <c r="A60" s="269"/>
      <c r="B60" s="270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56"/>
    </row>
    <row r="61" spans="1:24" s="13" customFormat="1" ht="18" customHeight="1" x14ac:dyDescent="0.25">
      <c r="A61" s="1334" t="s">
        <v>727</v>
      </c>
      <c r="B61" s="1335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9"/>
    </row>
    <row r="62" spans="1:24" s="5" customFormat="1" ht="18" customHeight="1" x14ac:dyDescent="0.25">
      <c r="A62" s="269"/>
      <c r="B62" s="270"/>
      <c r="C62" s="271"/>
      <c r="D62" s="271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56"/>
    </row>
    <row r="63" spans="1:24" s="5" customFormat="1" ht="18" customHeight="1" x14ac:dyDescent="0.25">
      <c r="A63" s="269"/>
      <c r="B63" s="270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56"/>
    </row>
    <row r="64" spans="1:24" s="5" customFormat="1" ht="18" customHeight="1" x14ac:dyDescent="0.25">
      <c r="A64" s="269"/>
      <c r="B64" s="270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56"/>
    </row>
    <row r="65" spans="1:24" s="13" customFormat="1" ht="18" customHeight="1" x14ac:dyDescent="0.25">
      <c r="A65" s="1334" t="s">
        <v>728</v>
      </c>
      <c r="B65" s="1335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9"/>
    </row>
    <row r="66" spans="1:24" s="13" customFormat="1" ht="18" customHeight="1" x14ac:dyDescent="0.25">
      <c r="A66" s="1334" t="s">
        <v>305</v>
      </c>
      <c r="B66" s="1335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</row>
    <row r="67" spans="1:24" s="13" customFormat="1" ht="18" customHeight="1" x14ac:dyDescent="0.25">
      <c r="A67" s="1344" t="s">
        <v>310</v>
      </c>
      <c r="B67" s="1345"/>
      <c r="C67" s="61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9"/>
    </row>
    <row r="68" spans="1:24" ht="30" customHeight="1" x14ac:dyDescent="0.2">
      <c r="A68" s="1342" t="s">
        <v>1101</v>
      </c>
      <c r="B68" s="1343"/>
      <c r="C68" s="1343"/>
      <c r="D68" s="1343"/>
      <c r="E68" s="1343"/>
      <c r="F68" s="1343"/>
      <c r="G68" s="1343"/>
      <c r="H68" s="1343"/>
      <c r="I68" s="1343"/>
      <c r="J68" s="1343"/>
      <c r="K68" s="1343"/>
      <c r="L68" s="1343"/>
      <c r="M68" s="1343"/>
      <c r="N68" s="1343"/>
      <c r="O68" s="1343"/>
      <c r="P68" s="1343"/>
      <c r="Q68" s="1343"/>
      <c r="R68" s="1343"/>
      <c r="S68" s="1343"/>
      <c r="T68" s="1343"/>
      <c r="U68" s="1343"/>
      <c r="V68" s="1343"/>
      <c r="W68" s="1343"/>
      <c r="X68" s="1343"/>
    </row>
    <row r="69" spans="1:24" x14ac:dyDescent="0.2">
      <c r="A69" s="28"/>
      <c r="B69" s="28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25"/>
    </row>
    <row r="70" spans="1:24" x14ac:dyDescent="0.2">
      <c r="A70" s="28"/>
      <c r="B70" s="28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25"/>
    </row>
    <row r="71" spans="1:24" x14ac:dyDescent="0.2">
      <c r="A71" s="28"/>
      <c r="B71" s="28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25"/>
    </row>
    <row r="72" spans="1:24" x14ac:dyDescent="0.2">
      <c r="A72" s="28"/>
      <c r="B72" s="28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25"/>
    </row>
    <row r="73" spans="1:24" x14ac:dyDescent="0.2">
      <c r="A73" s="28"/>
      <c r="B73" s="28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25"/>
    </row>
  </sheetData>
  <mergeCells count="29">
    <mergeCell ref="A61:B61"/>
    <mergeCell ref="A65:B65"/>
    <mergeCell ref="A66:B66"/>
    <mergeCell ref="A67:B67"/>
    <mergeCell ref="A68:X68"/>
    <mergeCell ref="A57:X57"/>
    <mergeCell ref="A31:B31"/>
    <mergeCell ref="A35:B35"/>
    <mergeCell ref="A36:B36"/>
    <mergeCell ref="A37:X37"/>
    <mergeCell ref="A41:B41"/>
    <mergeCell ref="A45:B45"/>
    <mergeCell ref="A46:B46"/>
    <mergeCell ref="A47:X47"/>
    <mergeCell ref="A51:B51"/>
    <mergeCell ref="A55:B55"/>
    <mergeCell ref="A56:B56"/>
    <mergeCell ref="A27:X27"/>
    <mergeCell ref="V1:X1"/>
    <mergeCell ref="A2:X2"/>
    <mergeCell ref="A4:X4"/>
    <mergeCell ref="W5:X5"/>
    <mergeCell ref="A11:X11"/>
    <mergeCell ref="A16:B16"/>
    <mergeCell ref="A17:X17"/>
    <mergeCell ref="A21:B21"/>
    <mergeCell ref="A25:B25"/>
    <mergeCell ref="A26:B26"/>
    <mergeCell ref="M6:M8"/>
  </mergeCells>
  <printOptions horizontalCentered="1"/>
  <pageMargins left="0.5" right="0.25" top="0.75" bottom="0.25" header="0.5" footer="0.5"/>
  <pageSetup paperSize="9" scale="72" orientation="landscape" r:id="rId1"/>
  <headerFooter alignWithMargins="0"/>
  <rowBreaks count="1" manualBreakCount="1">
    <brk id="36" max="2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G45"/>
  <sheetViews>
    <sheetView view="pageBreakPreview" zoomScale="98" zoomScaleNormal="75" zoomScaleSheetLayoutView="98" workbookViewId="0">
      <selection activeCell="A2" sqref="A2:G2"/>
    </sheetView>
  </sheetViews>
  <sheetFormatPr defaultRowHeight="12.75" x14ac:dyDescent="0.2"/>
  <cols>
    <col min="1" max="1" width="4.7109375" style="62" customWidth="1"/>
    <col min="2" max="2" width="22.42578125" style="62" customWidth="1"/>
    <col min="3" max="3" width="10.7109375" style="62" bestFit="1" customWidth="1"/>
    <col min="4" max="4" width="18.140625" style="62" bestFit="1" customWidth="1"/>
    <col min="5" max="7" width="17" style="1" customWidth="1"/>
    <col min="8" max="237" width="9.140625" style="1"/>
    <col min="238" max="238" width="4.7109375" style="1" customWidth="1"/>
    <col min="239" max="239" width="16.28515625" style="1" customWidth="1"/>
    <col min="240" max="240" width="9.7109375" style="1" customWidth="1"/>
    <col min="241" max="242" width="5.5703125" style="1" bestFit="1" customWidth="1"/>
    <col min="243" max="243" width="6.5703125" style="1" bestFit="1" customWidth="1"/>
    <col min="244" max="244" width="6.85546875" style="1" bestFit="1" customWidth="1"/>
    <col min="245" max="245" width="7.140625" style="1" bestFit="1" customWidth="1"/>
    <col min="246" max="246" width="7" style="1" bestFit="1" customWidth="1"/>
    <col min="247" max="247" width="9" style="1" bestFit="1" customWidth="1"/>
    <col min="248" max="248" width="8.85546875" style="1" bestFit="1" customWidth="1"/>
    <col min="249" max="249" width="8" style="1" bestFit="1" customWidth="1"/>
    <col min="250" max="251" width="5.85546875" style="1" customWidth="1"/>
    <col min="252" max="253" width="7.5703125" style="1" customWidth="1"/>
    <col min="254" max="254" width="7.42578125" style="1" customWidth="1"/>
    <col min="255" max="255" width="6.28515625" style="1" bestFit="1" customWidth="1"/>
    <col min="256" max="256" width="7.140625" style="1" bestFit="1" customWidth="1"/>
    <col min="257" max="258" width="5.5703125" style="1" bestFit="1" customWidth="1"/>
    <col min="259" max="260" width="6.28515625" style="1" customWidth="1"/>
    <col min="261" max="261" width="7.7109375" style="1" customWidth="1"/>
    <col min="262" max="493" width="9.140625" style="1"/>
    <col min="494" max="494" width="4.7109375" style="1" customWidth="1"/>
    <col min="495" max="495" width="16.28515625" style="1" customWidth="1"/>
    <col min="496" max="496" width="9.7109375" style="1" customWidth="1"/>
    <col min="497" max="498" width="5.5703125" style="1" bestFit="1" customWidth="1"/>
    <col min="499" max="499" width="6.5703125" style="1" bestFit="1" customWidth="1"/>
    <col min="500" max="500" width="6.85546875" style="1" bestFit="1" customWidth="1"/>
    <col min="501" max="501" width="7.140625" style="1" bestFit="1" customWidth="1"/>
    <col min="502" max="502" width="7" style="1" bestFit="1" customWidth="1"/>
    <col min="503" max="503" width="9" style="1" bestFit="1" customWidth="1"/>
    <col min="504" max="504" width="8.85546875" style="1" bestFit="1" customWidth="1"/>
    <col min="505" max="505" width="8" style="1" bestFit="1" customWidth="1"/>
    <col min="506" max="507" width="5.85546875" style="1" customWidth="1"/>
    <col min="508" max="509" width="7.5703125" style="1" customWidth="1"/>
    <col min="510" max="510" width="7.42578125" style="1" customWidth="1"/>
    <col min="511" max="511" width="6.28515625" style="1" bestFit="1" customWidth="1"/>
    <col min="512" max="512" width="7.140625" style="1" bestFit="1" customWidth="1"/>
    <col min="513" max="514" width="5.5703125" style="1" bestFit="1" customWidth="1"/>
    <col min="515" max="516" width="6.28515625" style="1" customWidth="1"/>
    <col min="517" max="517" width="7.7109375" style="1" customWidth="1"/>
    <col min="518" max="749" width="9.140625" style="1"/>
    <col min="750" max="750" width="4.7109375" style="1" customWidth="1"/>
    <col min="751" max="751" width="16.28515625" style="1" customWidth="1"/>
    <col min="752" max="752" width="9.7109375" style="1" customWidth="1"/>
    <col min="753" max="754" width="5.5703125" style="1" bestFit="1" customWidth="1"/>
    <col min="755" max="755" width="6.5703125" style="1" bestFit="1" customWidth="1"/>
    <col min="756" max="756" width="6.85546875" style="1" bestFit="1" customWidth="1"/>
    <col min="757" max="757" width="7.140625" style="1" bestFit="1" customWidth="1"/>
    <col min="758" max="758" width="7" style="1" bestFit="1" customWidth="1"/>
    <col min="759" max="759" width="9" style="1" bestFit="1" customWidth="1"/>
    <col min="760" max="760" width="8.85546875" style="1" bestFit="1" customWidth="1"/>
    <col min="761" max="761" width="8" style="1" bestFit="1" customWidth="1"/>
    <col min="762" max="763" width="5.85546875" style="1" customWidth="1"/>
    <col min="764" max="765" width="7.5703125" style="1" customWidth="1"/>
    <col min="766" max="766" width="7.42578125" style="1" customWidth="1"/>
    <col min="767" max="767" width="6.28515625" style="1" bestFit="1" customWidth="1"/>
    <col min="768" max="768" width="7.140625" style="1" bestFit="1" customWidth="1"/>
    <col min="769" max="770" width="5.5703125" style="1" bestFit="1" customWidth="1"/>
    <col min="771" max="772" width="6.28515625" style="1" customWidth="1"/>
    <col min="773" max="773" width="7.7109375" style="1" customWidth="1"/>
    <col min="774" max="1005" width="9.140625" style="1"/>
    <col min="1006" max="1006" width="4.7109375" style="1" customWidth="1"/>
    <col min="1007" max="1007" width="16.28515625" style="1" customWidth="1"/>
    <col min="1008" max="1008" width="9.7109375" style="1" customWidth="1"/>
    <col min="1009" max="1010" width="5.5703125" style="1" bestFit="1" customWidth="1"/>
    <col min="1011" max="1011" width="6.5703125" style="1" bestFit="1" customWidth="1"/>
    <col min="1012" max="1012" width="6.85546875" style="1" bestFit="1" customWidth="1"/>
    <col min="1013" max="1013" width="7.140625" style="1" bestFit="1" customWidth="1"/>
    <col min="1014" max="1014" width="7" style="1" bestFit="1" customWidth="1"/>
    <col min="1015" max="1015" width="9" style="1" bestFit="1" customWidth="1"/>
    <col min="1016" max="1016" width="8.85546875" style="1" bestFit="1" customWidth="1"/>
    <col min="1017" max="1017" width="8" style="1" bestFit="1" customWidth="1"/>
    <col min="1018" max="1019" width="5.85546875" style="1" customWidth="1"/>
    <col min="1020" max="1021" width="7.5703125" style="1" customWidth="1"/>
    <col min="1022" max="1022" width="7.42578125" style="1" customWidth="1"/>
    <col min="1023" max="1023" width="6.28515625" style="1" bestFit="1" customWidth="1"/>
    <col min="1024" max="1024" width="7.140625" style="1" bestFit="1" customWidth="1"/>
    <col min="1025" max="1026" width="5.5703125" style="1" bestFit="1" customWidth="1"/>
    <col min="1027" max="1028" width="6.28515625" style="1" customWidth="1"/>
    <col min="1029" max="1029" width="7.7109375" style="1" customWidth="1"/>
    <col min="1030" max="1261" width="9.140625" style="1"/>
    <col min="1262" max="1262" width="4.7109375" style="1" customWidth="1"/>
    <col min="1263" max="1263" width="16.28515625" style="1" customWidth="1"/>
    <col min="1264" max="1264" width="9.7109375" style="1" customWidth="1"/>
    <col min="1265" max="1266" width="5.5703125" style="1" bestFit="1" customWidth="1"/>
    <col min="1267" max="1267" width="6.5703125" style="1" bestFit="1" customWidth="1"/>
    <col min="1268" max="1268" width="6.85546875" style="1" bestFit="1" customWidth="1"/>
    <col min="1269" max="1269" width="7.140625" style="1" bestFit="1" customWidth="1"/>
    <col min="1270" max="1270" width="7" style="1" bestFit="1" customWidth="1"/>
    <col min="1271" max="1271" width="9" style="1" bestFit="1" customWidth="1"/>
    <col min="1272" max="1272" width="8.85546875" style="1" bestFit="1" customWidth="1"/>
    <col min="1273" max="1273" width="8" style="1" bestFit="1" customWidth="1"/>
    <col min="1274" max="1275" width="5.85546875" style="1" customWidth="1"/>
    <col min="1276" max="1277" width="7.5703125" style="1" customWidth="1"/>
    <col min="1278" max="1278" width="7.42578125" style="1" customWidth="1"/>
    <col min="1279" max="1279" width="6.28515625" style="1" bestFit="1" customWidth="1"/>
    <col min="1280" max="1280" width="7.140625" style="1" bestFit="1" customWidth="1"/>
    <col min="1281" max="1282" width="5.5703125" style="1" bestFit="1" customWidth="1"/>
    <col min="1283" max="1284" width="6.28515625" style="1" customWidth="1"/>
    <col min="1285" max="1285" width="7.7109375" style="1" customWidth="1"/>
    <col min="1286" max="1517" width="9.140625" style="1"/>
    <col min="1518" max="1518" width="4.7109375" style="1" customWidth="1"/>
    <col min="1519" max="1519" width="16.28515625" style="1" customWidth="1"/>
    <col min="1520" max="1520" width="9.7109375" style="1" customWidth="1"/>
    <col min="1521" max="1522" width="5.5703125" style="1" bestFit="1" customWidth="1"/>
    <col min="1523" max="1523" width="6.5703125" style="1" bestFit="1" customWidth="1"/>
    <col min="1524" max="1524" width="6.85546875" style="1" bestFit="1" customWidth="1"/>
    <col min="1525" max="1525" width="7.140625" style="1" bestFit="1" customWidth="1"/>
    <col min="1526" max="1526" width="7" style="1" bestFit="1" customWidth="1"/>
    <col min="1527" max="1527" width="9" style="1" bestFit="1" customWidth="1"/>
    <col min="1528" max="1528" width="8.85546875" style="1" bestFit="1" customWidth="1"/>
    <col min="1529" max="1529" width="8" style="1" bestFit="1" customWidth="1"/>
    <col min="1530" max="1531" width="5.85546875" style="1" customWidth="1"/>
    <col min="1532" max="1533" width="7.5703125" style="1" customWidth="1"/>
    <col min="1534" max="1534" width="7.42578125" style="1" customWidth="1"/>
    <col min="1535" max="1535" width="6.28515625" style="1" bestFit="1" customWidth="1"/>
    <col min="1536" max="1536" width="7.140625" style="1" bestFit="1" customWidth="1"/>
    <col min="1537" max="1538" width="5.5703125" style="1" bestFit="1" customWidth="1"/>
    <col min="1539" max="1540" width="6.28515625" style="1" customWidth="1"/>
    <col min="1541" max="1541" width="7.7109375" style="1" customWidth="1"/>
    <col min="1542" max="1773" width="9.140625" style="1"/>
    <col min="1774" max="1774" width="4.7109375" style="1" customWidth="1"/>
    <col min="1775" max="1775" width="16.28515625" style="1" customWidth="1"/>
    <col min="1776" max="1776" width="9.7109375" style="1" customWidth="1"/>
    <col min="1777" max="1778" width="5.5703125" style="1" bestFit="1" customWidth="1"/>
    <col min="1779" max="1779" width="6.5703125" style="1" bestFit="1" customWidth="1"/>
    <col min="1780" max="1780" width="6.85546875" style="1" bestFit="1" customWidth="1"/>
    <col min="1781" max="1781" width="7.140625" style="1" bestFit="1" customWidth="1"/>
    <col min="1782" max="1782" width="7" style="1" bestFit="1" customWidth="1"/>
    <col min="1783" max="1783" width="9" style="1" bestFit="1" customWidth="1"/>
    <col min="1784" max="1784" width="8.85546875" style="1" bestFit="1" customWidth="1"/>
    <col min="1785" max="1785" width="8" style="1" bestFit="1" customWidth="1"/>
    <col min="1786" max="1787" width="5.85546875" style="1" customWidth="1"/>
    <col min="1788" max="1789" width="7.5703125" style="1" customWidth="1"/>
    <col min="1790" max="1790" width="7.42578125" style="1" customWidth="1"/>
    <col min="1791" max="1791" width="6.28515625" style="1" bestFit="1" customWidth="1"/>
    <col min="1792" max="1792" width="7.140625" style="1" bestFit="1" customWidth="1"/>
    <col min="1793" max="1794" width="5.5703125" style="1" bestFit="1" customWidth="1"/>
    <col min="1795" max="1796" width="6.28515625" style="1" customWidth="1"/>
    <col min="1797" max="1797" width="7.7109375" style="1" customWidth="1"/>
    <col min="1798" max="2029" width="9.140625" style="1"/>
    <col min="2030" max="2030" width="4.7109375" style="1" customWidth="1"/>
    <col min="2031" max="2031" width="16.28515625" style="1" customWidth="1"/>
    <col min="2032" max="2032" width="9.7109375" style="1" customWidth="1"/>
    <col min="2033" max="2034" width="5.5703125" style="1" bestFit="1" customWidth="1"/>
    <col min="2035" max="2035" width="6.5703125" style="1" bestFit="1" customWidth="1"/>
    <col min="2036" max="2036" width="6.85546875" style="1" bestFit="1" customWidth="1"/>
    <col min="2037" max="2037" width="7.140625" style="1" bestFit="1" customWidth="1"/>
    <col min="2038" max="2038" width="7" style="1" bestFit="1" customWidth="1"/>
    <col min="2039" max="2039" width="9" style="1" bestFit="1" customWidth="1"/>
    <col min="2040" max="2040" width="8.85546875" style="1" bestFit="1" customWidth="1"/>
    <col min="2041" max="2041" width="8" style="1" bestFit="1" customWidth="1"/>
    <col min="2042" max="2043" width="5.85546875" style="1" customWidth="1"/>
    <col min="2044" max="2045" width="7.5703125" style="1" customWidth="1"/>
    <col min="2046" max="2046" width="7.42578125" style="1" customWidth="1"/>
    <col min="2047" max="2047" width="6.28515625" style="1" bestFit="1" customWidth="1"/>
    <col min="2048" max="2048" width="7.140625" style="1" bestFit="1" customWidth="1"/>
    <col min="2049" max="2050" width="5.5703125" style="1" bestFit="1" customWidth="1"/>
    <col min="2051" max="2052" width="6.28515625" style="1" customWidth="1"/>
    <col min="2053" max="2053" width="7.7109375" style="1" customWidth="1"/>
    <col min="2054" max="2285" width="9.140625" style="1"/>
    <col min="2286" max="2286" width="4.7109375" style="1" customWidth="1"/>
    <col min="2287" max="2287" width="16.28515625" style="1" customWidth="1"/>
    <col min="2288" max="2288" width="9.7109375" style="1" customWidth="1"/>
    <col min="2289" max="2290" width="5.5703125" style="1" bestFit="1" customWidth="1"/>
    <col min="2291" max="2291" width="6.5703125" style="1" bestFit="1" customWidth="1"/>
    <col min="2292" max="2292" width="6.85546875" style="1" bestFit="1" customWidth="1"/>
    <col min="2293" max="2293" width="7.140625" style="1" bestFit="1" customWidth="1"/>
    <col min="2294" max="2294" width="7" style="1" bestFit="1" customWidth="1"/>
    <col min="2295" max="2295" width="9" style="1" bestFit="1" customWidth="1"/>
    <col min="2296" max="2296" width="8.85546875" style="1" bestFit="1" customWidth="1"/>
    <col min="2297" max="2297" width="8" style="1" bestFit="1" customWidth="1"/>
    <col min="2298" max="2299" width="5.85546875" style="1" customWidth="1"/>
    <col min="2300" max="2301" width="7.5703125" style="1" customWidth="1"/>
    <col min="2302" max="2302" width="7.42578125" style="1" customWidth="1"/>
    <col min="2303" max="2303" width="6.28515625" style="1" bestFit="1" customWidth="1"/>
    <col min="2304" max="2304" width="7.140625" style="1" bestFit="1" customWidth="1"/>
    <col min="2305" max="2306" width="5.5703125" style="1" bestFit="1" customWidth="1"/>
    <col min="2307" max="2308" width="6.28515625" style="1" customWidth="1"/>
    <col min="2309" max="2309" width="7.7109375" style="1" customWidth="1"/>
    <col min="2310" max="2541" width="9.140625" style="1"/>
    <col min="2542" max="2542" width="4.7109375" style="1" customWidth="1"/>
    <col min="2543" max="2543" width="16.28515625" style="1" customWidth="1"/>
    <col min="2544" max="2544" width="9.7109375" style="1" customWidth="1"/>
    <col min="2545" max="2546" width="5.5703125" style="1" bestFit="1" customWidth="1"/>
    <col min="2547" max="2547" width="6.5703125" style="1" bestFit="1" customWidth="1"/>
    <col min="2548" max="2548" width="6.85546875" style="1" bestFit="1" customWidth="1"/>
    <col min="2549" max="2549" width="7.140625" style="1" bestFit="1" customWidth="1"/>
    <col min="2550" max="2550" width="7" style="1" bestFit="1" customWidth="1"/>
    <col min="2551" max="2551" width="9" style="1" bestFit="1" customWidth="1"/>
    <col min="2552" max="2552" width="8.85546875" style="1" bestFit="1" customWidth="1"/>
    <col min="2553" max="2553" width="8" style="1" bestFit="1" customWidth="1"/>
    <col min="2554" max="2555" width="5.85546875" style="1" customWidth="1"/>
    <col min="2556" max="2557" width="7.5703125" style="1" customWidth="1"/>
    <col min="2558" max="2558" width="7.42578125" style="1" customWidth="1"/>
    <col min="2559" max="2559" width="6.28515625" style="1" bestFit="1" customWidth="1"/>
    <col min="2560" max="2560" width="7.140625" style="1" bestFit="1" customWidth="1"/>
    <col min="2561" max="2562" width="5.5703125" style="1" bestFit="1" customWidth="1"/>
    <col min="2563" max="2564" width="6.28515625" style="1" customWidth="1"/>
    <col min="2565" max="2565" width="7.7109375" style="1" customWidth="1"/>
    <col min="2566" max="2797" width="9.140625" style="1"/>
    <col min="2798" max="2798" width="4.7109375" style="1" customWidth="1"/>
    <col min="2799" max="2799" width="16.28515625" style="1" customWidth="1"/>
    <col min="2800" max="2800" width="9.7109375" style="1" customWidth="1"/>
    <col min="2801" max="2802" width="5.5703125" style="1" bestFit="1" customWidth="1"/>
    <col min="2803" max="2803" width="6.5703125" style="1" bestFit="1" customWidth="1"/>
    <col min="2804" max="2804" width="6.85546875" style="1" bestFit="1" customWidth="1"/>
    <col min="2805" max="2805" width="7.140625" style="1" bestFit="1" customWidth="1"/>
    <col min="2806" max="2806" width="7" style="1" bestFit="1" customWidth="1"/>
    <col min="2807" max="2807" width="9" style="1" bestFit="1" customWidth="1"/>
    <col min="2808" max="2808" width="8.85546875" style="1" bestFit="1" customWidth="1"/>
    <col min="2809" max="2809" width="8" style="1" bestFit="1" customWidth="1"/>
    <col min="2810" max="2811" width="5.85546875" style="1" customWidth="1"/>
    <col min="2812" max="2813" width="7.5703125" style="1" customWidth="1"/>
    <col min="2814" max="2814" width="7.42578125" style="1" customWidth="1"/>
    <col min="2815" max="2815" width="6.28515625" style="1" bestFit="1" customWidth="1"/>
    <col min="2816" max="2816" width="7.140625" style="1" bestFit="1" customWidth="1"/>
    <col min="2817" max="2818" width="5.5703125" style="1" bestFit="1" customWidth="1"/>
    <col min="2819" max="2820" width="6.28515625" style="1" customWidth="1"/>
    <col min="2821" max="2821" width="7.7109375" style="1" customWidth="1"/>
    <col min="2822" max="3053" width="9.140625" style="1"/>
    <col min="3054" max="3054" width="4.7109375" style="1" customWidth="1"/>
    <col min="3055" max="3055" width="16.28515625" style="1" customWidth="1"/>
    <col min="3056" max="3056" width="9.7109375" style="1" customWidth="1"/>
    <col min="3057" max="3058" width="5.5703125" style="1" bestFit="1" customWidth="1"/>
    <col min="3059" max="3059" width="6.5703125" style="1" bestFit="1" customWidth="1"/>
    <col min="3060" max="3060" width="6.85546875" style="1" bestFit="1" customWidth="1"/>
    <col min="3061" max="3061" width="7.140625" style="1" bestFit="1" customWidth="1"/>
    <col min="3062" max="3062" width="7" style="1" bestFit="1" customWidth="1"/>
    <col min="3063" max="3063" width="9" style="1" bestFit="1" customWidth="1"/>
    <col min="3064" max="3064" width="8.85546875" style="1" bestFit="1" customWidth="1"/>
    <col min="3065" max="3065" width="8" style="1" bestFit="1" customWidth="1"/>
    <col min="3066" max="3067" width="5.85546875" style="1" customWidth="1"/>
    <col min="3068" max="3069" width="7.5703125" style="1" customWidth="1"/>
    <col min="3070" max="3070" width="7.42578125" style="1" customWidth="1"/>
    <col min="3071" max="3071" width="6.28515625" style="1" bestFit="1" customWidth="1"/>
    <col min="3072" max="3072" width="7.140625" style="1" bestFit="1" customWidth="1"/>
    <col min="3073" max="3074" width="5.5703125" style="1" bestFit="1" customWidth="1"/>
    <col min="3075" max="3076" width="6.28515625" style="1" customWidth="1"/>
    <col min="3077" max="3077" width="7.7109375" style="1" customWidth="1"/>
    <col min="3078" max="3309" width="9.140625" style="1"/>
    <col min="3310" max="3310" width="4.7109375" style="1" customWidth="1"/>
    <col min="3311" max="3311" width="16.28515625" style="1" customWidth="1"/>
    <col min="3312" max="3312" width="9.7109375" style="1" customWidth="1"/>
    <col min="3313" max="3314" width="5.5703125" style="1" bestFit="1" customWidth="1"/>
    <col min="3315" max="3315" width="6.5703125" style="1" bestFit="1" customWidth="1"/>
    <col min="3316" max="3316" width="6.85546875" style="1" bestFit="1" customWidth="1"/>
    <col min="3317" max="3317" width="7.140625" style="1" bestFit="1" customWidth="1"/>
    <col min="3318" max="3318" width="7" style="1" bestFit="1" customWidth="1"/>
    <col min="3319" max="3319" width="9" style="1" bestFit="1" customWidth="1"/>
    <col min="3320" max="3320" width="8.85546875" style="1" bestFit="1" customWidth="1"/>
    <col min="3321" max="3321" width="8" style="1" bestFit="1" customWidth="1"/>
    <col min="3322" max="3323" width="5.85546875" style="1" customWidth="1"/>
    <col min="3324" max="3325" width="7.5703125" style="1" customWidth="1"/>
    <col min="3326" max="3326" width="7.42578125" style="1" customWidth="1"/>
    <col min="3327" max="3327" width="6.28515625" style="1" bestFit="1" customWidth="1"/>
    <col min="3328" max="3328" width="7.140625" style="1" bestFit="1" customWidth="1"/>
    <col min="3329" max="3330" width="5.5703125" style="1" bestFit="1" customWidth="1"/>
    <col min="3331" max="3332" width="6.28515625" style="1" customWidth="1"/>
    <col min="3333" max="3333" width="7.7109375" style="1" customWidth="1"/>
    <col min="3334" max="3565" width="9.140625" style="1"/>
    <col min="3566" max="3566" width="4.7109375" style="1" customWidth="1"/>
    <col min="3567" max="3567" width="16.28515625" style="1" customWidth="1"/>
    <col min="3568" max="3568" width="9.7109375" style="1" customWidth="1"/>
    <col min="3569" max="3570" width="5.5703125" style="1" bestFit="1" customWidth="1"/>
    <col min="3571" max="3571" width="6.5703125" style="1" bestFit="1" customWidth="1"/>
    <col min="3572" max="3572" width="6.85546875" style="1" bestFit="1" customWidth="1"/>
    <col min="3573" max="3573" width="7.140625" style="1" bestFit="1" customWidth="1"/>
    <col min="3574" max="3574" width="7" style="1" bestFit="1" customWidth="1"/>
    <col min="3575" max="3575" width="9" style="1" bestFit="1" customWidth="1"/>
    <col min="3576" max="3576" width="8.85546875" style="1" bestFit="1" customWidth="1"/>
    <col min="3577" max="3577" width="8" style="1" bestFit="1" customWidth="1"/>
    <col min="3578" max="3579" width="5.85546875" style="1" customWidth="1"/>
    <col min="3580" max="3581" width="7.5703125" style="1" customWidth="1"/>
    <col min="3582" max="3582" width="7.42578125" style="1" customWidth="1"/>
    <col min="3583" max="3583" width="6.28515625" style="1" bestFit="1" customWidth="1"/>
    <col min="3584" max="3584" width="7.140625" style="1" bestFit="1" customWidth="1"/>
    <col min="3585" max="3586" width="5.5703125" style="1" bestFit="1" customWidth="1"/>
    <col min="3587" max="3588" width="6.28515625" style="1" customWidth="1"/>
    <col min="3589" max="3589" width="7.7109375" style="1" customWidth="1"/>
    <col min="3590" max="3821" width="9.140625" style="1"/>
    <col min="3822" max="3822" width="4.7109375" style="1" customWidth="1"/>
    <col min="3823" max="3823" width="16.28515625" style="1" customWidth="1"/>
    <col min="3824" max="3824" width="9.7109375" style="1" customWidth="1"/>
    <col min="3825" max="3826" width="5.5703125" style="1" bestFit="1" customWidth="1"/>
    <col min="3827" max="3827" width="6.5703125" style="1" bestFit="1" customWidth="1"/>
    <col min="3828" max="3828" width="6.85546875" style="1" bestFit="1" customWidth="1"/>
    <col min="3829" max="3829" width="7.140625" style="1" bestFit="1" customWidth="1"/>
    <col min="3830" max="3830" width="7" style="1" bestFit="1" customWidth="1"/>
    <col min="3831" max="3831" width="9" style="1" bestFit="1" customWidth="1"/>
    <col min="3832" max="3832" width="8.85546875" style="1" bestFit="1" customWidth="1"/>
    <col min="3833" max="3833" width="8" style="1" bestFit="1" customWidth="1"/>
    <col min="3834" max="3835" width="5.85546875" style="1" customWidth="1"/>
    <col min="3836" max="3837" width="7.5703125" style="1" customWidth="1"/>
    <col min="3838" max="3838" width="7.42578125" style="1" customWidth="1"/>
    <col min="3839" max="3839" width="6.28515625" style="1" bestFit="1" customWidth="1"/>
    <col min="3840" max="3840" width="7.140625" style="1" bestFit="1" customWidth="1"/>
    <col min="3841" max="3842" width="5.5703125" style="1" bestFit="1" customWidth="1"/>
    <col min="3843" max="3844" width="6.28515625" style="1" customWidth="1"/>
    <col min="3845" max="3845" width="7.7109375" style="1" customWidth="1"/>
    <col min="3846" max="4077" width="9.140625" style="1"/>
    <col min="4078" max="4078" width="4.7109375" style="1" customWidth="1"/>
    <col min="4079" max="4079" width="16.28515625" style="1" customWidth="1"/>
    <col min="4080" max="4080" width="9.7109375" style="1" customWidth="1"/>
    <col min="4081" max="4082" width="5.5703125" style="1" bestFit="1" customWidth="1"/>
    <col min="4083" max="4083" width="6.5703125" style="1" bestFit="1" customWidth="1"/>
    <col min="4084" max="4084" width="6.85546875" style="1" bestFit="1" customWidth="1"/>
    <col min="4085" max="4085" width="7.140625" style="1" bestFit="1" customWidth="1"/>
    <col min="4086" max="4086" width="7" style="1" bestFit="1" customWidth="1"/>
    <col min="4087" max="4087" width="9" style="1" bestFit="1" customWidth="1"/>
    <col min="4088" max="4088" width="8.85546875" style="1" bestFit="1" customWidth="1"/>
    <col min="4089" max="4089" width="8" style="1" bestFit="1" customWidth="1"/>
    <col min="4090" max="4091" width="5.85546875" style="1" customWidth="1"/>
    <col min="4092" max="4093" width="7.5703125" style="1" customWidth="1"/>
    <col min="4094" max="4094" width="7.42578125" style="1" customWidth="1"/>
    <col min="4095" max="4095" width="6.28515625" style="1" bestFit="1" customWidth="1"/>
    <col min="4096" max="4096" width="7.140625" style="1" bestFit="1" customWidth="1"/>
    <col min="4097" max="4098" width="5.5703125" style="1" bestFit="1" customWidth="1"/>
    <col min="4099" max="4100" width="6.28515625" style="1" customWidth="1"/>
    <col min="4101" max="4101" width="7.7109375" style="1" customWidth="1"/>
    <col min="4102" max="4333" width="9.140625" style="1"/>
    <col min="4334" max="4334" width="4.7109375" style="1" customWidth="1"/>
    <col min="4335" max="4335" width="16.28515625" style="1" customWidth="1"/>
    <col min="4336" max="4336" width="9.7109375" style="1" customWidth="1"/>
    <col min="4337" max="4338" width="5.5703125" style="1" bestFit="1" customWidth="1"/>
    <col min="4339" max="4339" width="6.5703125" style="1" bestFit="1" customWidth="1"/>
    <col min="4340" max="4340" width="6.85546875" style="1" bestFit="1" customWidth="1"/>
    <col min="4341" max="4341" width="7.140625" style="1" bestFit="1" customWidth="1"/>
    <col min="4342" max="4342" width="7" style="1" bestFit="1" customWidth="1"/>
    <col min="4343" max="4343" width="9" style="1" bestFit="1" customWidth="1"/>
    <col min="4344" max="4344" width="8.85546875" style="1" bestFit="1" customWidth="1"/>
    <col min="4345" max="4345" width="8" style="1" bestFit="1" customWidth="1"/>
    <col min="4346" max="4347" width="5.85546875" style="1" customWidth="1"/>
    <col min="4348" max="4349" width="7.5703125" style="1" customWidth="1"/>
    <col min="4350" max="4350" width="7.42578125" style="1" customWidth="1"/>
    <col min="4351" max="4351" width="6.28515625" style="1" bestFit="1" customWidth="1"/>
    <col min="4352" max="4352" width="7.140625" style="1" bestFit="1" customWidth="1"/>
    <col min="4353" max="4354" width="5.5703125" style="1" bestFit="1" customWidth="1"/>
    <col min="4355" max="4356" width="6.28515625" style="1" customWidth="1"/>
    <col min="4357" max="4357" width="7.7109375" style="1" customWidth="1"/>
    <col min="4358" max="4589" width="9.140625" style="1"/>
    <col min="4590" max="4590" width="4.7109375" style="1" customWidth="1"/>
    <col min="4591" max="4591" width="16.28515625" style="1" customWidth="1"/>
    <col min="4592" max="4592" width="9.7109375" style="1" customWidth="1"/>
    <col min="4593" max="4594" width="5.5703125" style="1" bestFit="1" customWidth="1"/>
    <col min="4595" max="4595" width="6.5703125" style="1" bestFit="1" customWidth="1"/>
    <col min="4596" max="4596" width="6.85546875" style="1" bestFit="1" customWidth="1"/>
    <col min="4597" max="4597" width="7.140625" style="1" bestFit="1" customWidth="1"/>
    <col min="4598" max="4598" width="7" style="1" bestFit="1" customWidth="1"/>
    <col min="4599" max="4599" width="9" style="1" bestFit="1" customWidth="1"/>
    <col min="4600" max="4600" width="8.85546875" style="1" bestFit="1" customWidth="1"/>
    <col min="4601" max="4601" width="8" style="1" bestFit="1" customWidth="1"/>
    <col min="4602" max="4603" width="5.85546875" style="1" customWidth="1"/>
    <col min="4604" max="4605" width="7.5703125" style="1" customWidth="1"/>
    <col min="4606" max="4606" width="7.42578125" style="1" customWidth="1"/>
    <col min="4607" max="4607" width="6.28515625" style="1" bestFit="1" customWidth="1"/>
    <col min="4608" max="4608" width="7.140625" style="1" bestFit="1" customWidth="1"/>
    <col min="4609" max="4610" width="5.5703125" style="1" bestFit="1" customWidth="1"/>
    <col min="4611" max="4612" width="6.28515625" style="1" customWidth="1"/>
    <col min="4613" max="4613" width="7.7109375" style="1" customWidth="1"/>
    <col min="4614" max="4845" width="9.140625" style="1"/>
    <col min="4846" max="4846" width="4.7109375" style="1" customWidth="1"/>
    <col min="4847" max="4847" width="16.28515625" style="1" customWidth="1"/>
    <col min="4848" max="4848" width="9.7109375" style="1" customWidth="1"/>
    <col min="4849" max="4850" width="5.5703125" style="1" bestFit="1" customWidth="1"/>
    <col min="4851" max="4851" width="6.5703125" style="1" bestFit="1" customWidth="1"/>
    <col min="4852" max="4852" width="6.85546875" style="1" bestFit="1" customWidth="1"/>
    <col min="4853" max="4853" width="7.140625" style="1" bestFit="1" customWidth="1"/>
    <col min="4854" max="4854" width="7" style="1" bestFit="1" customWidth="1"/>
    <col min="4855" max="4855" width="9" style="1" bestFit="1" customWidth="1"/>
    <col min="4856" max="4856" width="8.85546875" style="1" bestFit="1" customWidth="1"/>
    <col min="4857" max="4857" width="8" style="1" bestFit="1" customWidth="1"/>
    <col min="4858" max="4859" width="5.85546875" style="1" customWidth="1"/>
    <col min="4860" max="4861" width="7.5703125" style="1" customWidth="1"/>
    <col min="4862" max="4862" width="7.42578125" style="1" customWidth="1"/>
    <col min="4863" max="4863" width="6.28515625" style="1" bestFit="1" customWidth="1"/>
    <col min="4864" max="4864" width="7.140625" style="1" bestFit="1" customWidth="1"/>
    <col min="4865" max="4866" width="5.5703125" style="1" bestFit="1" customWidth="1"/>
    <col min="4867" max="4868" width="6.28515625" style="1" customWidth="1"/>
    <col min="4869" max="4869" width="7.7109375" style="1" customWidth="1"/>
    <col min="4870" max="5101" width="9.140625" style="1"/>
    <col min="5102" max="5102" width="4.7109375" style="1" customWidth="1"/>
    <col min="5103" max="5103" width="16.28515625" style="1" customWidth="1"/>
    <col min="5104" max="5104" width="9.7109375" style="1" customWidth="1"/>
    <col min="5105" max="5106" width="5.5703125" style="1" bestFit="1" customWidth="1"/>
    <col min="5107" max="5107" width="6.5703125" style="1" bestFit="1" customWidth="1"/>
    <col min="5108" max="5108" width="6.85546875" style="1" bestFit="1" customWidth="1"/>
    <col min="5109" max="5109" width="7.140625" style="1" bestFit="1" customWidth="1"/>
    <col min="5110" max="5110" width="7" style="1" bestFit="1" customWidth="1"/>
    <col min="5111" max="5111" width="9" style="1" bestFit="1" customWidth="1"/>
    <col min="5112" max="5112" width="8.85546875" style="1" bestFit="1" customWidth="1"/>
    <col min="5113" max="5113" width="8" style="1" bestFit="1" customWidth="1"/>
    <col min="5114" max="5115" width="5.85546875" style="1" customWidth="1"/>
    <col min="5116" max="5117" width="7.5703125" style="1" customWidth="1"/>
    <col min="5118" max="5118" width="7.42578125" style="1" customWidth="1"/>
    <col min="5119" max="5119" width="6.28515625" style="1" bestFit="1" customWidth="1"/>
    <col min="5120" max="5120" width="7.140625" style="1" bestFit="1" customWidth="1"/>
    <col min="5121" max="5122" width="5.5703125" style="1" bestFit="1" customWidth="1"/>
    <col min="5123" max="5124" width="6.28515625" style="1" customWidth="1"/>
    <col min="5125" max="5125" width="7.7109375" style="1" customWidth="1"/>
    <col min="5126" max="5357" width="9.140625" style="1"/>
    <col min="5358" max="5358" width="4.7109375" style="1" customWidth="1"/>
    <col min="5359" max="5359" width="16.28515625" style="1" customWidth="1"/>
    <col min="5360" max="5360" width="9.7109375" style="1" customWidth="1"/>
    <col min="5361" max="5362" width="5.5703125" style="1" bestFit="1" customWidth="1"/>
    <col min="5363" max="5363" width="6.5703125" style="1" bestFit="1" customWidth="1"/>
    <col min="5364" max="5364" width="6.85546875" style="1" bestFit="1" customWidth="1"/>
    <col min="5365" max="5365" width="7.140625" style="1" bestFit="1" customWidth="1"/>
    <col min="5366" max="5366" width="7" style="1" bestFit="1" customWidth="1"/>
    <col min="5367" max="5367" width="9" style="1" bestFit="1" customWidth="1"/>
    <col min="5368" max="5368" width="8.85546875" style="1" bestFit="1" customWidth="1"/>
    <col min="5369" max="5369" width="8" style="1" bestFit="1" customWidth="1"/>
    <col min="5370" max="5371" width="5.85546875" style="1" customWidth="1"/>
    <col min="5372" max="5373" width="7.5703125" style="1" customWidth="1"/>
    <col min="5374" max="5374" width="7.42578125" style="1" customWidth="1"/>
    <col min="5375" max="5375" width="6.28515625" style="1" bestFit="1" customWidth="1"/>
    <col min="5376" max="5376" width="7.140625" style="1" bestFit="1" customWidth="1"/>
    <col min="5377" max="5378" width="5.5703125" style="1" bestFit="1" customWidth="1"/>
    <col min="5379" max="5380" width="6.28515625" style="1" customWidth="1"/>
    <col min="5381" max="5381" width="7.7109375" style="1" customWidth="1"/>
    <col min="5382" max="5613" width="9.140625" style="1"/>
    <col min="5614" max="5614" width="4.7109375" style="1" customWidth="1"/>
    <col min="5615" max="5615" width="16.28515625" style="1" customWidth="1"/>
    <col min="5616" max="5616" width="9.7109375" style="1" customWidth="1"/>
    <col min="5617" max="5618" width="5.5703125" style="1" bestFit="1" customWidth="1"/>
    <col min="5619" max="5619" width="6.5703125" style="1" bestFit="1" customWidth="1"/>
    <col min="5620" max="5620" width="6.85546875" style="1" bestFit="1" customWidth="1"/>
    <col min="5621" max="5621" width="7.140625" style="1" bestFit="1" customWidth="1"/>
    <col min="5622" max="5622" width="7" style="1" bestFit="1" customWidth="1"/>
    <col min="5623" max="5623" width="9" style="1" bestFit="1" customWidth="1"/>
    <col min="5624" max="5624" width="8.85546875" style="1" bestFit="1" customWidth="1"/>
    <col min="5625" max="5625" width="8" style="1" bestFit="1" customWidth="1"/>
    <col min="5626" max="5627" width="5.85546875" style="1" customWidth="1"/>
    <col min="5628" max="5629" width="7.5703125" style="1" customWidth="1"/>
    <col min="5630" max="5630" width="7.42578125" style="1" customWidth="1"/>
    <col min="5631" max="5631" width="6.28515625" style="1" bestFit="1" customWidth="1"/>
    <col min="5632" max="5632" width="7.140625" style="1" bestFit="1" customWidth="1"/>
    <col min="5633" max="5634" width="5.5703125" style="1" bestFit="1" customWidth="1"/>
    <col min="5635" max="5636" width="6.28515625" style="1" customWidth="1"/>
    <col min="5637" max="5637" width="7.7109375" style="1" customWidth="1"/>
    <col min="5638" max="5869" width="9.140625" style="1"/>
    <col min="5870" max="5870" width="4.7109375" style="1" customWidth="1"/>
    <col min="5871" max="5871" width="16.28515625" style="1" customWidth="1"/>
    <col min="5872" max="5872" width="9.7109375" style="1" customWidth="1"/>
    <col min="5873" max="5874" width="5.5703125" style="1" bestFit="1" customWidth="1"/>
    <col min="5875" max="5875" width="6.5703125" style="1" bestFit="1" customWidth="1"/>
    <col min="5876" max="5876" width="6.85546875" style="1" bestFit="1" customWidth="1"/>
    <col min="5877" max="5877" width="7.140625" style="1" bestFit="1" customWidth="1"/>
    <col min="5878" max="5878" width="7" style="1" bestFit="1" customWidth="1"/>
    <col min="5879" max="5879" width="9" style="1" bestFit="1" customWidth="1"/>
    <col min="5880" max="5880" width="8.85546875" style="1" bestFit="1" customWidth="1"/>
    <col min="5881" max="5881" width="8" style="1" bestFit="1" customWidth="1"/>
    <col min="5882" max="5883" width="5.85546875" style="1" customWidth="1"/>
    <col min="5884" max="5885" width="7.5703125" style="1" customWidth="1"/>
    <col min="5886" max="5886" width="7.42578125" style="1" customWidth="1"/>
    <col min="5887" max="5887" width="6.28515625" style="1" bestFit="1" customWidth="1"/>
    <col min="5888" max="5888" width="7.140625" style="1" bestFit="1" customWidth="1"/>
    <col min="5889" max="5890" width="5.5703125" style="1" bestFit="1" customWidth="1"/>
    <col min="5891" max="5892" width="6.28515625" style="1" customWidth="1"/>
    <col min="5893" max="5893" width="7.7109375" style="1" customWidth="1"/>
    <col min="5894" max="6125" width="9.140625" style="1"/>
    <col min="6126" max="6126" width="4.7109375" style="1" customWidth="1"/>
    <col min="6127" max="6127" width="16.28515625" style="1" customWidth="1"/>
    <col min="6128" max="6128" width="9.7109375" style="1" customWidth="1"/>
    <col min="6129" max="6130" width="5.5703125" style="1" bestFit="1" customWidth="1"/>
    <col min="6131" max="6131" width="6.5703125" style="1" bestFit="1" customWidth="1"/>
    <col min="6132" max="6132" width="6.85546875" style="1" bestFit="1" customWidth="1"/>
    <col min="6133" max="6133" width="7.140625" style="1" bestFit="1" customWidth="1"/>
    <col min="6134" max="6134" width="7" style="1" bestFit="1" customWidth="1"/>
    <col min="6135" max="6135" width="9" style="1" bestFit="1" customWidth="1"/>
    <col min="6136" max="6136" width="8.85546875" style="1" bestFit="1" customWidth="1"/>
    <col min="6137" max="6137" width="8" style="1" bestFit="1" customWidth="1"/>
    <col min="6138" max="6139" width="5.85546875" style="1" customWidth="1"/>
    <col min="6140" max="6141" width="7.5703125" style="1" customWidth="1"/>
    <col min="6142" max="6142" width="7.42578125" style="1" customWidth="1"/>
    <col min="6143" max="6143" width="6.28515625" style="1" bestFit="1" customWidth="1"/>
    <col min="6144" max="6144" width="7.140625" style="1" bestFit="1" customWidth="1"/>
    <col min="6145" max="6146" width="5.5703125" style="1" bestFit="1" customWidth="1"/>
    <col min="6147" max="6148" width="6.28515625" style="1" customWidth="1"/>
    <col min="6149" max="6149" width="7.7109375" style="1" customWidth="1"/>
    <col min="6150" max="6381" width="9.140625" style="1"/>
    <col min="6382" max="6382" width="4.7109375" style="1" customWidth="1"/>
    <col min="6383" max="6383" width="16.28515625" style="1" customWidth="1"/>
    <col min="6384" max="6384" width="9.7109375" style="1" customWidth="1"/>
    <col min="6385" max="6386" width="5.5703125" style="1" bestFit="1" customWidth="1"/>
    <col min="6387" max="6387" width="6.5703125" style="1" bestFit="1" customWidth="1"/>
    <col min="6388" max="6388" width="6.85546875" style="1" bestFit="1" customWidth="1"/>
    <col min="6389" max="6389" width="7.140625" style="1" bestFit="1" customWidth="1"/>
    <col min="6390" max="6390" width="7" style="1" bestFit="1" customWidth="1"/>
    <col min="6391" max="6391" width="9" style="1" bestFit="1" customWidth="1"/>
    <col min="6392" max="6392" width="8.85546875" style="1" bestFit="1" customWidth="1"/>
    <col min="6393" max="6393" width="8" style="1" bestFit="1" customWidth="1"/>
    <col min="6394" max="6395" width="5.85546875" style="1" customWidth="1"/>
    <col min="6396" max="6397" width="7.5703125" style="1" customWidth="1"/>
    <col min="6398" max="6398" width="7.42578125" style="1" customWidth="1"/>
    <col min="6399" max="6399" width="6.28515625" style="1" bestFit="1" customWidth="1"/>
    <col min="6400" max="6400" width="7.140625" style="1" bestFit="1" customWidth="1"/>
    <col min="6401" max="6402" width="5.5703125" style="1" bestFit="1" customWidth="1"/>
    <col min="6403" max="6404" width="6.28515625" style="1" customWidth="1"/>
    <col min="6405" max="6405" width="7.7109375" style="1" customWidth="1"/>
    <col min="6406" max="6637" width="9.140625" style="1"/>
    <col min="6638" max="6638" width="4.7109375" style="1" customWidth="1"/>
    <col min="6639" max="6639" width="16.28515625" style="1" customWidth="1"/>
    <col min="6640" max="6640" width="9.7109375" style="1" customWidth="1"/>
    <col min="6641" max="6642" width="5.5703125" style="1" bestFit="1" customWidth="1"/>
    <col min="6643" max="6643" width="6.5703125" style="1" bestFit="1" customWidth="1"/>
    <col min="6644" max="6644" width="6.85546875" style="1" bestFit="1" customWidth="1"/>
    <col min="6645" max="6645" width="7.140625" style="1" bestFit="1" customWidth="1"/>
    <col min="6646" max="6646" width="7" style="1" bestFit="1" customWidth="1"/>
    <col min="6647" max="6647" width="9" style="1" bestFit="1" customWidth="1"/>
    <col min="6648" max="6648" width="8.85546875" style="1" bestFit="1" customWidth="1"/>
    <col min="6649" max="6649" width="8" style="1" bestFit="1" customWidth="1"/>
    <col min="6650" max="6651" width="5.85546875" style="1" customWidth="1"/>
    <col min="6652" max="6653" width="7.5703125" style="1" customWidth="1"/>
    <col min="6654" max="6654" width="7.42578125" style="1" customWidth="1"/>
    <col min="6655" max="6655" width="6.28515625" style="1" bestFit="1" customWidth="1"/>
    <col min="6656" max="6656" width="7.140625" style="1" bestFit="1" customWidth="1"/>
    <col min="6657" max="6658" width="5.5703125" style="1" bestFit="1" customWidth="1"/>
    <col min="6659" max="6660" width="6.28515625" style="1" customWidth="1"/>
    <col min="6661" max="6661" width="7.7109375" style="1" customWidth="1"/>
    <col min="6662" max="6893" width="9.140625" style="1"/>
    <col min="6894" max="6894" width="4.7109375" style="1" customWidth="1"/>
    <col min="6895" max="6895" width="16.28515625" style="1" customWidth="1"/>
    <col min="6896" max="6896" width="9.7109375" style="1" customWidth="1"/>
    <col min="6897" max="6898" width="5.5703125" style="1" bestFit="1" customWidth="1"/>
    <col min="6899" max="6899" width="6.5703125" style="1" bestFit="1" customWidth="1"/>
    <col min="6900" max="6900" width="6.85546875" style="1" bestFit="1" customWidth="1"/>
    <col min="6901" max="6901" width="7.140625" style="1" bestFit="1" customWidth="1"/>
    <col min="6902" max="6902" width="7" style="1" bestFit="1" customWidth="1"/>
    <col min="6903" max="6903" width="9" style="1" bestFit="1" customWidth="1"/>
    <col min="6904" max="6904" width="8.85546875" style="1" bestFit="1" customWidth="1"/>
    <col min="6905" max="6905" width="8" style="1" bestFit="1" customWidth="1"/>
    <col min="6906" max="6907" width="5.85546875" style="1" customWidth="1"/>
    <col min="6908" max="6909" width="7.5703125" style="1" customWidth="1"/>
    <col min="6910" max="6910" width="7.42578125" style="1" customWidth="1"/>
    <col min="6911" max="6911" width="6.28515625" style="1" bestFit="1" customWidth="1"/>
    <col min="6912" max="6912" width="7.140625" style="1" bestFit="1" customWidth="1"/>
    <col min="6913" max="6914" width="5.5703125" style="1" bestFit="1" customWidth="1"/>
    <col min="6915" max="6916" width="6.28515625" style="1" customWidth="1"/>
    <col min="6917" max="6917" width="7.7109375" style="1" customWidth="1"/>
    <col min="6918" max="7149" width="9.140625" style="1"/>
    <col min="7150" max="7150" width="4.7109375" style="1" customWidth="1"/>
    <col min="7151" max="7151" width="16.28515625" style="1" customWidth="1"/>
    <col min="7152" max="7152" width="9.7109375" style="1" customWidth="1"/>
    <col min="7153" max="7154" width="5.5703125" style="1" bestFit="1" customWidth="1"/>
    <col min="7155" max="7155" width="6.5703125" style="1" bestFit="1" customWidth="1"/>
    <col min="7156" max="7156" width="6.85546875" style="1" bestFit="1" customWidth="1"/>
    <col min="7157" max="7157" width="7.140625" style="1" bestFit="1" customWidth="1"/>
    <col min="7158" max="7158" width="7" style="1" bestFit="1" customWidth="1"/>
    <col min="7159" max="7159" width="9" style="1" bestFit="1" customWidth="1"/>
    <col min="7160" max="7160" width="8.85546875" style="1" bestFit="1" customWidth="1"/>
    <col min="7161" max="7161" width="8" style="1" bestFit="1" customWidth="1"/>
    <col min="7162" max="7163" width="5.85546875" style="1" customWidth="1"/>
    <col min="7164" max="7165" width="7.5703125" style="1" customWidth="1"/>
    <col min="7166" max="7166" width="7.42578125" style="1" customWidth="1"/>
    <col min="7167" max="7167" width="6.28515625" style="1" bestFit="1" customWidth="1"/>
    <col min="7168" max="7168" width="7.140625" style="1" bestFit="1" customWidth="1"/>
    <col min="7169" max="7170" width="5.5703125" style="1" bestFit="1" customWidth="1"/>
    <col min="7171" max="7172" width="6.28515625" style="1" customWidth="1"/>
    <col min="7173" max="7173" width="7.7109375" style="1" customWidth="1"/>
    <col min="7174" max="7405" width="9.140625" style="1"/>
    <col min="7406" max="7406" width="4.7109375" style="1" customWidth="1"/>
    <col min="7407" max="7407" width="16.28515625" style="1" customWidth="1"/>
    <col min="7408" max="7408" width="9.7109375" style="1" customWidth="1"/>
    <col min="7409" max="7410" width="5.5703125" style="1" bestFit="1" customWidth="1"/>
    <col min="7411" max="7411" width="6.5703125" style="1" bestFit="1" customWidth="1"/>
    <col min="7412" max="7412" width="6.85546875" style="1" bestFit="1" customWidth="1"/>
    <col min="7413" max="7413" width="7.140625" style="1" bestFit="1" customWidth="1"/>
    <col min="7414" max="7414" width="7" style="1" bestFit="1" customWidth="1"/>
    <col min="7415" max="7415" width="9" style="1" bestFit="1" customWidth="1"/>
    <col min="7416" max="7416" width="8.85546875" style="1" bestFit="1" customWidth="1"/>
    <col min="7417" max="7417" width="8" style="1" bestFit="1" customWidth="1"/>
    <col min="7418" max="7419" width="5.85546875" style="1" customWidth="1"/>
    <col min="7420" max="7421" width="7.5703125" style="1" customWidth="1"/>
    <col min="7422" max="7422" width="7.42578125" style="1" customWidth="1"/>
    <col min="7423" max="7423" width="6.28515625" style="1" bestFit="1" customWidth="1"/>
    <col min="7424" max="7424" width="7.140625" style="1" bestFit="1" customWidth="1"/>
    <col min="7425" max="7426" width="5.5703125" style="1" bestFit="1" customWidth="1"/>
    <col min="7427" max="7428" width="6.28515625" style="1" customWidth="1"/>
    <col min="7429" max="7429" width="7.7109375" style="1" customWidth="1"/>
    <col min="7430" max="7661" width="9.140625" style="1"/>
    <col min="7662" max="7662" width="4.7109375" style="1" customWidth="1"/>
    <col min="7663" max="7663" width="16.28515625" style="1" customWidth="1"/>
    <col min="7664" max="7664" width="9.7109375" style="1" customWidth="1"/>
    <col min="7665" max="7666" width="5.5703125" style="1" bestFit="1" customWidth="1"/>
    <col min="7667" max="7667" width="6.5703125" style="1" bestFit="1" customWidth="1"/>
    <col min="7668" max="7668" width="6.85546875" style="1" bestFit="1" customWidth="1"/>
    <col min="7669" max="7669" width="7.140625" style="1" bestFit="1" customWidth="1"/>
    <col min="7670" max="7670" width="7" style="1" bestFit="1" customWidth="1"/>
    <col min="7671" max="7671" width="9" style="1" bestFit="1" customWidth="1"/>
    <col min="7672" max="7672" width="8.85546875" style="1" bestFit="1" customWidth="1"/>
    <col min="7673" max="7673" width="8" style="1" bestFit="1" customWidth="1"/>
    <col min="7674" max="7675" width="5.85546875" style="1" customWidth="1"/>
    <col min="7676" max="7677" width="7.5703125" style="1" customWidth="1"/>
    <col min="7678" max="7678" width="7.42578125" style="1" customWidth="1"/>
    <col min="7679" max="7679" width="6.28515625" style="1" bestFit="1" customWidth="1"/>
    <col min="7680" max="7680" width="7.140625" style="1" bestFit="1" customWidth="1"/>
    <col min="7681" max="7682" width="5.5703125" style="1" bestFit="1" customWidth="1"/>
    <col min="7683" max="7684" width="6.28515625" style="1" customWidth="1"/>
    <col min="7685" max="7685" width="7.7109375" style="1" customWidth="1"/>
    <col min="7686" max="7917" width="9.140625" style="1"/>
    <col min="7918" max="7918" width="4.7109375" style="1" customWidth="1"/>
    <col min="7919" max="7919" width="16.28515625" style="1" customWidth="1"/>
    <col min="7920" max="7920" width="9.7109375" style="1" customWidth="1"/>
    <col min="7921" max="7922" width="5.5703125" style="1" bestFit="1" customWidth="1"/>
    <col min="7923" max="7923" width="6.5703125" style="1" bestFit="1" customWidth="1"/>
    <col min="7924" max="7924" width="6.85546875" style="1" bestFit="1" customWidth="1"/>
    <col min="7925" max="7925" width="7.140625" style="1" bestFit="1" customWidth="1"/>
    <col min="7926" max="7926" width="7" style="1" bestFit="1" customWidth="1"/>
    <col min="7927" max="7927" width="9" style="1" bestFit="1" customWidth="1"/>
    <col min="7928" max="7928" width="8.85546875" style="1" bestFit="1" customWidth="1"/>
    <col min="7929" max="7929" width="8" style="1" bestFit="1" customWidth="1"/>
    <col min="7930" max="7931" width="5.85546875" style="1" customWidth="1"/>
    <col min="7932" max="7933" width="7.5703125" style="1" customWidth="1"/>
    <col min="7934" max="7934" width="7.42578125" style="1" customWidth="1"/>
    <col min="7935" max="7935" width="6.28515625" style="1" bestFit="1" customWidth="1"/>
    <col min="7936" max="7936" width="7.140625" style="1" bestFit="1" customWidth="1"/>
    <col min="7937" max="7938" width="5.5703125" style="1" bestFit="1" customWidth="1"/>
    <col min="7939" max="7940" width="6.28515625" style="1" customWidth="1"/>
    <col min="7941" max="7941" width="7.7109375" style="1" customWidth="1"/>
    <col min="7942" max="8173" width="9.140625" style="1"/>
    <col min="8174" max="8174" width="4.7109375" style="1" customWidth="1"/>
    <col min="8175" max="8175" width="16.28515625" style="1" customWidth="1"/>
    <col min="8176" max="8176" width="9.7109375" style="1" customWidth="1"/>
    <col min="8177" max="8178" width="5.5703125" style="1" bestFit="1" customWidth="1"/>
    <col min="8179" max="8179" width="6.5703125" style="1" bestFit="1" customWidth="1"/>
    <col min="8180" max="8180" width="6.85546875" style="1" bestFit="1" customWidth="1"/>
    <col min="8181" max="8181" width="7.140625" style="1" bestFit="1" customWidth="1"/>
    <col min="8182" max="8182" width="7" style="1" bestFit="1" customWidth="1"/>
    <col min="8183" max="8183" width="9" style="1" bestFit="1" customWidth="1"/>
    <col min="8184" max="8184" width="8.85546875" style="1" bestFit="1" customWidth="1"/>
    <col min="8185" max="8185" width="8" style="1" bestFit="1" customWidth="1"/>
    <col min="8186" max="8187" width="5.85546875" style="1" customWidth="1"/>
    <col min="8188" max="8189" width="7.5703125" style="1" customWidth="1"/>
    <col min="8190" max="8190" width="7.42578125" style="1" customWidth="1"/>
    <col min="8191" max="8191" width="6.28515625" style="1" bestFit="1" customWidth="1"/>
    <col min="8192" max="8192" width="7.140625" style="1" bestFit="1" customWidth="1"/>
    <col min="8193" max="8194" width="5.5703125" style="1" bestFit="1" customWidth="1"/>
    <col min="8195" max="8196" width="6.28515625" style="1" customWidth="1"/>
    <col min="8197" max="8197" width="7.7109375" style="1" customWidth="1"/>
    <col min="8198" max="8429" width="9.140625" style="1"/>
    <col min="8430" max="8430" width="4.7109375" style="1" customWidth="1"/>
    <col min="8431" max="8431" width="16.28515625" style="1" customWidth="1"/>
    <col min="8432" max="8432" width="9.7109375" style="1" customWidth="1"/>
    <col min="8433" max="8434" width="5.5703125" style="1" bestFit="1" customWidth="1"/>
    <col min="8435" max="8435" width="6.5703125" style="1" bestFit="1" customWidth="1"/>
    <col min="8436" max="8436" width="6.85546875" style="1" bestFit="1" customWidth="1"/>
    <col min="8437" max="8437" width="7.140625" style="1" bestFit="1" customWidth="1"/>
    <col min="8438" max="8438" width="7" style="1" bestFit="1" customWidth="1"/>
    <col min="8439" max="8439" width="9" style="1" bestFit="1" customWidth="1"/>
    <col min="8440" max="8440" width="8.85546875" style="1" bestFit="1" customWidth="1"/>
    <col min="8441" max="8441" width="8" style="1" bestFit="1" customWidth="1"/>
    <col min="8442" max="8443" width="5.85546875" style="1" customWidth="1"/>
    <col min="8444" max="8445" width="7.5703125" style="1" customWidth="1"/>
    <col min="8446" max="8446" width="7.42578125" style="1" customWidth="1"/>
    <col min="8447" max="8447" width="6.28515625" style="1" bestFit="1" customWidth="1"/>
    <col min="8448" max="8448" width="7.140625" style="1" bestFit="1" customWidth="1"/>
    <col min="8449" max="8450" width="5.5703125" style="1" bestFit="1" customWidth="1"/>
    <col min="8451" max="8452" width="6.28515625" style="1" customWidth="1"/>
    <col min="8453" max="8453" width="7.7109375" style="1" customWidth="1"/>
    <col min="8454" max="8685" width="9.140625" style="1"/>
    <col min="8686" max="8686" width="4.7109375" style="1" customWidth="1"/>
    <col min="8687" max="8687" width="16.28515625" style="1" customWidth="1"/>
    <col min="8688" max="8688" width="9.7109375" style="1" customWidth="1"/>
    <col min="8689" max="8690" width="5.5703125" style="1" bestFit="1" customWidth="1"/>
    <col min="8691" max="8691" width="6.5703125" style="1" bestFit="1" customWidth="1"/>
    <col min="8692" max="8692" width="6.85546875" style="1" bestFit="1" customWidth="1"/>
    <col min="8693" max="8693" width="7.140625" style="1" bestFit="1" customWidth="1"/>
    <col min="8694" max="8694" width="7" style="1" bestFit="1" customWidth="1"/>
    <col min="8695" max="8695" width="9" style="1" bestFit="1" customWidth="1"/>
    <col min="8696" max="8696" width="8.85546875" style="1" bestFit="1" customWidth="1"/>
    <col min="8697" max="8697" width="8" style="1" bestFit="1" customWidth="1"/>
    <col min="8698" max="8699" width="5.85546875" style="1" customWidth="1"/>
    <col min="8700" max="8701" width="7.5703125" style="1" customWidth="1"/>
    <col min="8702" max="8702" width="7.42578125" style="1" customWidth="1"/>
    <col min="8703" max="8703" width="6.28515625" style="1" bestFit="1" customWidth="1"/>
    <col min="8704" max="8704" width="7.140625" style="1" bestFit="1" customWidth="1"/>
    <col min="8705" max="8706" width="5.5703125" style="1" bestFit="1" customWidth="1"/>
    <col min="8707" max="8708" width="6.28515625" style="1" customWidth="1"/>
    <col min="8709" max="8709" width="7.7109375" style="1" customWidth="1"/>
    <col min="8710" max="8941" width="9.140625" style="1"/>
    <col min="8942" max="8942" width="4.7109375" style="1" customWidth="1"/>
    <col min="8943" max="8943" width="16.28515625" style="1" customWidth="1"/>
    <col min="8944" max="8944" width="9.7109375" style="1" customWidth="1"/>
    <col min="8945" max="8946" width="5.5703125" style="1" bestFit="1" customWidth="1"/>
    <col min="8947" max="8947" width="6.5703125" style="1" bestFit="1" customWidth="1"/>
    <col min="8948" max="8948" width="6.85546875" style="1" bestFit="1" customWidth="1"/>
    <col min="8949" max="8949" width="7.140625" style="1" bestFit="1" customWidth="1"/>
    <col min="8950" max="8950" width="7" style="1" bestFit="1" customWidth="1"/>
    <col min="8951" max="8951" width="9" style="1" bestFit="1" customWidth="1"/>
    <col min="8952" max="8952" width="8.85546875" style="1" bestFit="1" customWidth="1"/>
    <col min="8953" max="8953" width="8" style="1" bestFit="1" customWidth="1"/>
    <col min="8954" max="8955" width="5.85546875" style="1" customWidth="1"/>
    <col min="8956" max="8957" width="7.5703125" style="1" customWidth="1"/>
    <col min="8958" max="8958" width="7.42578125" style="1" customWidth="1"/>
    <col min="8959" max="8959" width="6.28515625" style="1" bestFit="1" customWidth="1"/>
    <col min="8960" max="8960" width="7.140625" style="1" bestFit="1" customWidth="1"/>
    <col min="8961" max="8962" width="5.5703125" style="1" bestFit="1" customWidth="1"/>
    <col min="8963" max="8964" width="6.28515625" style="1" customWidth="1"/>
    <col min="8965" max="8965" width="7.7109375" style="1" customWidth="1"/>
    <col min="8966" max="9197" width="9.140625" style="1"/>
    <col min="9198" max="9198" width="4.7109375" style="1" customWidth="1"/>
    <col min="9199" max="9199" width="16.28515625" style="1" customWidth="1"/>
    <col min="9200" max="9200" width="9.7109375" style="1" customWidth="1"/>
    <col min="9201" max="9202" width="5.5703125" style="1" bestFit="1" customWidth="1"/>
    <col min="9203" max="9203" width="6.5703125" style="1" bestFit="1" customWidth="1"/>
    <col min="9204" max="9204" width="6.85546875" style="1" bestFit="1" customWidth="1"/>
    <col min="9205" max="9205" width="7.140625" style="1" bestFit="1" customWidth="1"/>
    <col min="9206" max="9206" width="7" style="1" bestFit="1" customWidth="1"/>
    <col min="9207" max="9207" width="9" style="1" bestFit="1" customWidth="1"/>
    <col min="9208" max="9208" width="8.85546875" style="1" bestFit="1" customWidth="1"/>
    <col min="9209" max="9209" width="8" style="1" bestFit="1" customWidth="1"/>
    <col min="9210" max="9211" width="5.85546875" style="1" customWidth="1"/>
    <col min="9212" max="9213" width="7.5703125" style="1" customWidth="1"/>
    <col min="9214" max="9214" width="7.42578125" style="1" customWidth="1"/>
    <col min="9215" max="9215" width="6.28515625" style="1" bestFit="1" customWidth="1"/>
    <col min="9216" max="9216" width="7.140625" style="1" bestFit="1" customWidth="1"/>
    <col min="9217" max="9218" width="5.5703125" style="1" bestFit="1" customWidth="1"/>
    <col min="9219" max="9220" width="6.28515625" style="1" customWidth="1"/>
    <col min="9221" max="9221" width="7.7109375" style="1" customWidth="1"/>
    <col min="9222" max="9453" width="9.140625" style="1"/>
    <col min="9454" max="9454" width="4.7109375" style="1" customWidth="1"/>
    <col min="9455" max="9455" width="16.28515625" style="1" customWidth="1"/>
    <col min="9456" max="9456" width="9.7109375" style="1" customWidth="1"/>
    <col min="9457" max="9458" width="5.5703125" style="1" bestFit="1" customWidth="1"/>
    <col min="9459" max="9459" width="6.5703125" style="1" bestFit="1" customWidth="1"/>
    <col min="9460" max="9460" width="6.85546875" style="1" bestFit="1" customWidth="1"/>
    <col min="9461" max="9461" width="7.140625" style="1" bestFit="1" customWidth="1"/>
    <col min="9462" max="9462" width="7" style="1" bestFit="1" customWidth="1"/>
    <col min="9463" max="9463" width="9" style="1" bestFit="1" customWidth="1"/>
    <col min="9464" max="9464" width="8.85546875" style="1" bestFit="1" customWidth="1"/>
    <col min="9465" max="9465" width="8" style="1" bestFit="1" customWidth="1"/>
    <col min="9466" max="9467" width="5.85546875" style="1" customWidth="1"/>
    <col min="9468" max="9469" width="7.5703125" style="1" customWidth="1"/>
    <col min="9470" max="9470" width="7.42578125" style="1" customWidth="1"/>
    <col min="9471" max="9471" width="6.28515625" style="1" bestFit="1" customWidth="1"/>
    <col min="9472" max="9472" width="7.140625" style="1" bestFit="1" customWidth="1"/>
    <col min="9473" max="9474" width="5.5703125" style="1" bestFit="1" customWidth="1"/>
    <col min="9475" max="9476" width="6.28515625" style="1" customWidth="1"/>
    <col min="9477" max="9477" width="7.7109375" style="1" customWidth="1"/>
    <col min="9478" max="9709" width="9.140625" style="1"/>
    <col min="9710" max="9710" width="4.7109375" style="1" customWidth="1"/>
    <col min="9711" max="9711" width="16.28515625" style="1" customWidth="1"/>
    <col min="9712" max="9712" width="9.7109375" style="1" customWidth="1"/>
    <col min="9713" max="9714" width="5.5703125" style="1" bestFit="1" customWidth="1"/>
    <col min="9715" max="9715" width="6.5703125" style="1" bestFit="1" customWidth="1"/>
    <col min="9716" max="9716" width="6.85546875" style="1" bestFit="1" customWidth="1"/>
    <col min="9717" max="9717" width="7.140625" style="1" bestFit="1" customWidth="1"/>
    <col min="9718" max="9718" width="7" style="1" bestFit="1" customWidth="1"/>
    <col min="9719" max="9719" width="9" style="1" bestFit="1" customWidth="1"/>
    <col min="9720" max="9720" width="8.85546875" style="1" bestFit="1" customWidth="1"/>
    <col min="9721" max="9721" width="8" style="1" bestFit="1" customWidth="1"/>
    <col min="9722" max="9723" width="5.85546875" style="1" customWidth="1"/>
    <col min="9724" max="9725" width="7.5703125" style="1" customWidth="1"/>
    <col min="9726" max="9726" width="7.42578125" style="1" customWidth="1"/>
    <col min="9727" max="9727" width="6.28515625" style="1" bestFit="1" customWidth="1"/>
    <col min="9728" max="9728" width="7.140625" style="1" bestFit="1" customWidth="1"/>
    <col min="9729" max="9730" width="5.5703125" style="1" bestFit="1" customWidth="1"/>
    <col min="9731" max="9732" width="6.28515625" style="1" customWidth="1"/>
    <col min="9733" max="9733" width="7.7109375" style="1" customWidth="1"/>
    <col min="9734" max="9965" width="9.140625" style="1"/>
    <col min="9966" max="9966" width="4.7109375" style="1" customWidth="1"/>
    <col min="9967" max="9967" width="16.28515625" style="1" customWidth="1"/>
    <col min="9968" max="9968" width="9.7109375" style="1" customWidth="1"/>
    <col min="9969" max="9970" width="5.5703125" style="1" bestFit="1" customWidth="1"/>
    <col min="9971" max="9971" width="6.5703125" style="1" bestFit="1" customWidth="1"/>
    <col min="9972" max="9972" width="6.85546875" style="1" bestFit="1" customWidth="1"/>
    <col min="9973" max="9973" width="7.140625" style="1" bestFit="1" customWidth="1"/>
    <col min="9974" max="9974" width="7" style="1" bestFit="1" customWidth="1"/>
    <col min="9975" max="9975" width="9" style="1" bestFit="1" customWidth="1"/>
    <col min="9976" max="9976" width="8.85546875" style="1" bestFit="1" customWidth="1"/>
    <col min="9977" max="9977" width="8" style="1" bestFit="1" customWidth="1"/>
    <col min="9978" max="9979" width="5.85546875" style="1" customWidth="1"/>
    <col min="9980" max="9981" width="7.5703125" style="1" customWidth="1"/>
    <col min="9982" max="9982" width="7.42578125" style="1" customWidth="1"/>
    <col min="9983" max="9983" width="6.28515625" style="1" bestFit="1" customWidth="1"/>
    <col min="9984" max="9984" width="7.140625" style="1" bestFit="1" customWidth="1"/>
    <col min="9985" max="9986" width="5.5703125" style="1" bestFit="1" customWidth="1"/>
    <col min="9987" max="9988" width="6.28515625" style="1" customWidth="1"/>
    <col min="9989" max="9989" width="7.7109375" style="1" customWidth="1"/>
    <col min="9990" max="10221" width="9.140625" style="1"/>
    <col min="10222" max="10222" width="4.7109375" style="1" customWidth="1"/>
    <col min="10223" max="10223" width="16.28515625" style="1" customWidth="1"/>
    <col min="10224" max="10224" width="9.7109375" style="1" customWidth="1"/>
    <col min="10225" max="10226" width="5.5703125" style="1" bestFit="1" customWidth="1"/>
    <col min="10227" max="10227" width="6.5703125" style="1" bestFit="1" customWidth="1"/>
    <col min="10228" max="10228" width="6.85546875" style="1" bestFit="1" customWidth="1"/>
    <col min="10229" max="10229" width="7.140625" style="1" bestFit="1" customWidth="1"/>
    <col min="10230" max="10230" width="7" style="1" bestFit="1" customWidth="1"/>
    <col min="10231" max="10231" width="9" style="1" bestFit="1" customWidth="1"/>
    <col min="10232" max="10232" width="8.85546875" style="1" bestFit="1" customWidth="1"/>
    <col min="10233" max="10233" width="8" style="1" bestFit="1" customWidth="1"/>
    <col min="10234" max="10235" width="5.85546875" style="1" customWidth="1"/>
    <col min="10236" max="10237" width="7.5703125" style="1" customWidth="1"/>
    <col min="10238" max="10238" width="7.42578125" style="1" customWidth="1"/>
    <col min="10239" max="10239" width="6.28515625" style="1" bestFit="1" customWidth="1"/>
    <col min="10240" max="10240" width="7.140625" style="1" bestFit="1" customWidth="1"/>
    <col min="10241" max="10242" width="5.5703125" style="1" bestFit="1" customWidth="1"/>
    <col min="10243" max="10244" width="6.28515625" style="1" customWidth="1"/>
    <col min="10245" max="10245" width="7.7109375" style="1" customWidth="1"/>
    <col min="10246" max="10477" width="9.140625" style="1"/>
    <col min="10478" max="10478" width="4.7109375" style="1" customWidth="1"/>
    <col min="10479" max="10479" width="16.28515625" style="1" customWidth="1"/>
    <col min="10480" max="10480" width="9.7109375" style="1" customWidth="1"/>
    <col min="10481" max="10482" width="5.5703125" style="1" bestFit="1" customWidth="1"/>
    <col min="10483" max="10483" width="6.5703125" style="1" bestFit="1" customWidth="1"/>
    <col min="10484" max="10484" width="6.85546875" style="1" bestFit="1" customWidth="1"/>
    <col min="10485" max="10485" width="7.140625" style="1" bestFit="1" customWidth="1"/>
    <col min="10486" max="10486" width="7" style="1" bestFit="1" customWidth="1"/>
    <col min="10487" max="10487" width="9" style="1" bestFit="1" customWidth="1"/>
    <col min="10488" max="10488" width="8.85546875" style="1" bestFit="1" customWidth="1"/>
    <col min="10489" max="10489" width="8" style="1" bestFit="1" customWidth="1"/>
    <col min="10490" max="10491" width="5.85546875" style="1" customWidth="1"/>
    <col min="10492" max="10493" width="7.5703125" style="1" customWidth="1"/>
    <col min="10494" max="10494" width="7.42578125" style="1" customWidth="1"/>
    <col min="10495" max="10495" width="6.28515625" style="1" bestFit="1" customWidth="1"/>
    <col min="10496" max="10496" width="7.140625" style="1" bestFit="1" customWidth="1"/>
    <col min="10497" max="10498" width="5.5703125" style="1" bestFit="1" customWidth="1"/>
    <col min="10499" max="10500" width="6.28515625" style="1" customWidth="1"/>
    <col min="10501" max="10501" width="7.7109375" style="1" customWidth="1"/>
    <col min="10502" max="10733" width="9.140625" style="1"/>
    <col min="10734" max="10734" width="4.7109375" style="1" customWidth="1"/>
    <col min="10735" max="10735" width="16.28515625" style="1" customWidth="1"/>
    <col min="10736" max="10736" width="9.7109375" style="1" customWidth="1"/>
    <col min="10737" max="10738" width="5.5703125" style="1" bestFit="1" customWidth="1"/>
    <col min="10739" max="10739" width="6.5703125" style="1" bestFit="1" customWidth="1"/>
    <col min="10740" max="10740" width="6.85546875" style="1" bestFit="1" customWidth="1"/>
    <col min="10741" max="10741" width="7.140625" style="1" bestFit="1" customWidth="1"/>
    <col min="10742" max="10742" width="7" style="1" bestFit="1" customWidth="1"/>
    <col min="10743" max="10743" width="9" style="1" bestFit="1" customWidth="1"/>
    <col min="10744" max="10744" width="8.85546875" style="1" bestFit="1" customWidth="1"/>
    <col min="10745" max="10745" width="8" style="1" bestFit="1" customWidth="1"/>
    <col min="10746" max="10747" width="5.85546875" style="1" customWidth="1"/>
    <col min="10748" max="10749" width="7.5703125" style="1" customWidth="1"/>
    <col min="10750" max="10750" width="7.42578125" style="1" customWidth="1"/>
    <col min="10751" max="10751" width="6.28515625" style="1" bestFit="1" customWidth="1"/>
    <col min="10752" max="10752" width="7.140625" style="1" bestFit="1" customWidth="1"/>
    <col min="10753" max="10754" width="5.5703125" style="1" bestFit="1" customWidth="1"/>
    <col min="10755" max="10756" width="6.28515625" style="1" customWidth="1"/>
    <col min="10757" max="10757" width="7.7109375" style="1" customWidth="1"/>
    <col min="10758" max="10989" width="9.140625" style="1"/>
    <col min="10990" max="10990" width="4.7109375" style="1" customWidth="1"/>
    <col min="10991" max="10991" width="16.28515625" style="1" customWidth="1"/>
    <col min="10992" max="10992" width="9.7109375" style="1" customWidth="1"/>
    <col min="10993" max="10994" width="5.5703125" style="1" bestFit="1" customWidth="1"/>
    <col min="10995" max="10995" width="6.5703125" style="1" bestFit="1" customWidth="1"/>
    <col min="10996" max="10996" width="6.85546875" style="1" bestFit="1" customWidth="1"/>
    <col min="10997" max="10997" width="7.140625" style="1" bestFit="1" customWidth="1"/>
    <col min="10998" max="10998" width="7" style="1" bestFit="1" customWidth="1"/>
    <col min="10999" max="10999" width="9" style="1" bestFit="1" customWidth="1"/>
    <col min="11000" max="11000" width="8.85546875" style="1" bestFit="1" customWidth="1"/>
    <col min="11001" max="11001" width="8" style="1" bestFit="1" customWidth="1"/>
    <col min="11002" max="11003" width="5.85546875" style="1" customWidth="1"/>
    <col min="11004" max="11005" width="7.5703125" style="1" customWidth="1"/>
    <col min="11006" max="11006" width="7.42578125" style="1" customWidth="1"/>
    <col min="11007" max="11007" width="6.28515625" style="1" bestFit="1" customWidth="1"/>
    <col min="11008" max="11008" width="7.140625" style="1" bestFit="1" customWidth="1"/>
    <col min="11009" max="11010" width="5.5703125" style="1" bestFit="1" customWidth="1"/>
    <col min="11011" max="11012" width="6.28515625" style="1" customWidth="1"/>
    <col min="11013" max="11013" width="7.7109375" style="1" customWidth="1"/>
    <col min="11014" max="11245" width="9.140625" style="1"/>
    <col min="11246" max="11246" width="4.7109375" style="1" customWidth="1"/>
    <col min="11247" max="11247" width="16.28515625" style="1" customWidth="1"/>
    <col min="11248" max="11248" width="9.7109375" style="1" customWidth="1"/>
    <col min="11249" max="11250" width="5.5703125" style="1" bestFit="1" customWidth="1"/>
    <col min="11251" max="11251" width="6.5703125" style="1" bestFit="1" customWidth="1"/>
    <col min="11252" max="11252" width="6.85546875" style="1" bestFit="1" customWidth="1"/>
    <col min="11253" max="11253" width="7.140625" style="1" bestFit="1" customWidth="1"/>
    <col min="11254" max="11254" width="7" style="1" bestFit="1" customWidth="1"/>
    <col min="11255" max="11255" width="9" style="1" bestFit="1" customWidth="1"/>
    <col min="11256" max="11256" width="8.85546875" style="1" bestFit="1" customWidth="1"/>
    <col min="11257" max="11257" width="8" style="1" bestFit="1" customWidth="1"/>
    <col min="11258" max="11259" width="5.85546875" style="1" customWidth="1"/>
    <col min="11260" max="11261" width="7.5703125" style="1" customWidth="1"/>
    <col min="11262" max="11262" width="7.42578125" style="1" customWidth="1"/>
    <col min="11263" max="11263" width="6.28515625" style="1" bestFit="1" customWidth="1"/>
    <col min="11264" max="11264" width="7.140625" style="1" bestFit="1" customWidth="1"/>
    <col min="11265" max="11266" width="5.5703125" style="1" bestFit="1" customWidth="1"/>
    <col min="11267" max="11268" width="6.28515625" style="1" customWidth="1"/>
    <col min="11269" max="11269" width="7.7109375" style="1" customWidth="1"/>
    <col min="11270" max="11501" width="9.140625" style="1"/>
    <col min="11502" max="11502" width="4.7109375" style="1" customWidth="1"/>
    <col min="11503" max="11503" width="16.28515625" style="1" customWidth="1"/>
    <col min="11504" max="11504" width="9.7109375" style="1" customWidth="1"/>
    <col min="11505" max="11506" width="5.5703125" style="1" bestFit="1" customWidth="1"/>
    <col min="11507" max="11507" width="6.5703125" style="1" bestFit="1" customWidth="1"/>
    <col min="11508" max="11508" width="6.85546875" style="1" bestFit="1" customWidth="1"/>
    <col min="11509" max="11509" width="7.140625" style="1" bestFit="1" customWidth="1"/>
    <col min="11510" max="11510" width="7" style="1" bestFit="1" customWidth="1"/>
    <col min="11511" max="11511" width="9" style="1" bestFit="1" customWidth="1"/>
    <col min="11512" max="11512" width="8.85546875" style="1" bestFit="1" customWidth="1"/>
    <col min="11513" max="11513" width="8" style="1" bestFit="1" customWidth="1"/>
    <col min="11514" max="11515" width="5.85546875" style="1" customWidth="1"/>
    <col min="11516" max="11517" width="7.5703125" style="1" customWidth="1"/>
    <col min="11518" max="11518" width="7.42578125" style="1" customWidth="1"/>
    <col min="11519" max="11519" width="6.28515625" style="1" bestFit="1" customWidth="1"/>
    <col min="11520" max="11520" width="7.140625" style="1" bestFit="1" customWidth="1"/>
    <col min="11521" max="11522" width="5.5703125" style="1" bestFit="1" customWidth="1"/>
    <col min="11523" max="11524" width="6.28515625" style="1" customWidth="1"/>
    <col min="11525" max="11525" width="7.7109375" style="1" customWidth="1"/>
    <col min="11526" max="11757" width="9.140625" style="1"/>
    <col min="11758" max="11758" width="4.7109375" style="1" customWidth="1"/>
    <col min="11759" max="11759" width="16.28515625" style="1" customWidth="1"/>
    <col min="11760" max="11760" width="9.7109375" style="1" customWidth="1"/>
    <col min="11761" max="11762" width="5.5703125" style="1" bestFit="1" customWidth="1"/>
    <col min="11763" max="11763" width="6.5703125" style="1" bestFit="1" customWidth="1"/>
    <col min="11764" max="11764" width="6.85546875" style="1" bestFit="1" customWidth="1"/>
    <col min="11765" max="11765" width="7.140625" style="1" bestFit="1" customWidth="1"/>
    <col min="11766" max="11766" width="7" style="1" bestFit="1" customWidth="1"/>
    <col min="11767" max="11767" width="9" style="1" bestFit="1" customWidth="1"/>
    <col min="11768" max="11768" width="8.85546875" style="1" bestFit="1" customWidth="1"/>
    <col min="11769" max="11769" width="8" style="1" bestFit="1" customWidth="1"/>
    <col min="11770" max="11771" width="5.85546875" style="1" customWidth="1"/>
    <col min="11772" max="11773" width="7.5703125" style="1" customWidth="1"/>
    <col min="11774" max="11774" width="7.42578125" style="1" customWidth="1"/>
    <col min="11775" max="11775" width="6.28515625" style="1" bestFit="1" customWidth="1"/>
    <col min="11776" max="11776" width="7.140625" style="1" bestFit="1" customWidth="1"/>
    <col min="11777" max="11778" width="5.5703125" style="1" bestFit="1" customWidth="1"/>
    <col min="11779" max="11780" width="6.28515625" style="1" customWidth="1"/>
    <col min="11781" max="11781" width="7.7109375" style="1" customWidth="1"/>
    <col min="11782" max="12013" width="9.140625" style="1"/>
    <col min="12014" max="12014" width="4.7109375" style="1" customWidth="1"/>
    <col min="12015" max="12015" width="16.28515625" style="1" customWidth="1"/>
    <col min="12016" max="12016" width="9.7109375" style="1" customWidth="1"/>
    <col min="12017" max="12018" width="5.5703125" style="1" bestFit="1" customWidth="1"/>
    <col min="12019" max="12019" width="6.5703125" style="1" bestFit="1" customWidth="1"/>
    <col min="12020" max="12020" width="6.85546875" style="1" bestFit="1" customWidth="1"/>
    <col min="12021" max="12021" width="7.140625" style="1" bestFit="1" customWidth="1"/>
    <col min="12022" max="12022" width="7" style="1" bestFit="1" customWidth="1"/>
    <col min="12023" max="12023" width="9" style="1" bestFit="1" customWidth="1"/>
    <col min="12024" max="12024" width="8.85546875" style="1" bestFit="1" customWidth="1"/>
    <col min="12025" max="12025" width="8" style="1" bestFit="1" customWidth="1"/>
    <col min="12026" max="12027" width="5.85546875" style="1" customWidth="1"/>
    <col min="12028" max="12029" width="7.5703125" style="1" customWidth="1"/>
    <col min="12030" max="12030" width="7.42578125" style="1" customWidth="1"/>
    <col min="12031" max="12031" width="6.28515625" style="1" bestFit="1" customWidth="1"/>
    <col min="12032" max="12032" width="7.140625" style="1" bestFit="1" customWidth="1"/>
    <col min="12033" max="12034" width="5.5703125" style="1" bestFit="1" customWidth="1"/>
    <col min="12035" max="12036" width="6.28515625" style="1" customWidth="1"/>
    <col min="12037" max="12037" width="7.7109375" style="1" customWidth="1"/>
    <col min="12038" max="12269" width="9.140625" style="1"/>
    <col min="12270" max="12270" width="4.7109375" style="1" customWidth="1"/>
    <col min="12271" max="12271" width="16.28515625" style="1" customWidth="1"/>
    <col min="12272" max="12272" width="9.7109375" style="1" customWidth="1"/>
    <col min="12273" max="12274" width="5.5703125" style="1" bestFit="1" customWidth="1"/>
    <col min="12275" max="12275" width="6.5703125" style="1" bestFit="1" customWidth="1"/>
    <col min="12276" max="12276" width="6.85546875" style="1" bestFit="1" customWidth="1"/>
    <col min="12277" max="12277" width="7.140625" style="1" bestFit="1" customWidth="1"/>
    <col min="12278" max="12278" width="7" style="1" bestFit="1" customWidth="1"/>
    <col min="12279" max="12279" width="9" style="1" bestFit="1" customWidth="1"/>
    <col min="12280" max="12280" width="8.85546875" style="1" bestFit="1" customWidth="1"/>
    <col min="12281" max="12281" width="8" style="1" bestFit="1" customWidth="1"/>
    <col min="12282" max="12283" width="5.85546875" style="1" customWidth="1"/>
    <col min="12284" max="12285" width="7.5703125" style="1" customWidth="1"/>
    <col min="12286" max="12286" width="7.42578125" style="1" customWidth="1"/>
    <col min="12287" max="12287" width="6.28515625" style="1" bestFit="1" customWidth="1"/>
    <col min="12288" max="12288" width="7.140625" style="1" bestFit="1" customWidth="1"/>
    <col min="12289" max="12290" width="5.5703125" style="1" bestFit="1" customWidth="1"/>
    <col min="12291" max="12292" width="6.28515625" style="1" customWidth="1"/>
    <col min="12293" max="12293" width="7.7109375" style="1" customWidth="1"/>
    <col min="12294" max="12525" width="9.140625" style="1"/>
    <col min="12526" max="12526" width="4.7109375" style="1" customWidth="1"/>
    <col min="12527" max="12527" width="16.28515625" style="1" customWidth="1"/>
    <col min="12528" max="12528" width="9.7109375" style="1" customWidth="1"/>
    <col min="12529" max="12530" width="5.5703125" style="1" bestFit="1" customWidth="1"/>
    <col min="12531" max="12531" width="6.5703125" style="1" bestFit="1" customWidth="1"/>
    <col min="12532" max="12532" width="6.85546875" style="1" bestFit="1" customWidth="1"/>
    <col min="12533" max="12533" width="7.140625" style="1" bestFit="1" customWidth="1"/>
    <col min="12534" max="12534" width="7" style="1" bestFit="1" customWidth="1"/>
    <col min="12535" max="12535" width="9" style="1" bestFit="1" customWidth="1"/>
    <col min="12536" max="12536" width="8.85546875" style="1" bestFit="1" customWidth="1"/>
    <col min="12537" max="12537" width="8" style="1" bestFit="1" customWidth="1"/>
    <col min="12538" max="12539" width="5.85546875" style="1" customWidth="1"/>
    <col min="12540" max="12541" width="7.5703125" style="1" customWidth="1"/>
    <col min="12542" max="12542" width="7.42578125" style="1" customWidth="1"/>
    <col min="12543" max="12543" width="6.28515625" style="1" bestFit="1" customWidth="1"/>
    <col min="12544" max="12544" width="7.140625" style="1" bestFit="1" customWidth="1"/>
    <col min="12545" max="12546" width="5.5703125" style="1" bestFit="1" customWidth="1"/>
    <col min="12547" max="12548" width="6.28515625" style="1" customWidth="1"/>
    <col min="12549" max="12549" width="7.7109375" style="1" customWidth="1"/>
    <col min="12550" max="12781" width="9.140625" style="1"/>
    <col min="12782" max="12782" width="4.7109375" style="1" customWidth="1"/>
    <col min="12783" max="12783" width="16.28515625" style="1" customWidth="1"/>
    <col min="12784" max="12784" width="9.7109375" style="1" customWidth="1"/>
    <col min="12785" max="12786" width="5.5703125" style="1" bestFit="1" customWidth="1"/>
    <col min="12787" max="12787" width="6.5703125" style="1" bestFit="1" customWidth="1"/>
    <col min="12788" max="12788" width="6.85546875" style="1" bestFit="1" customWidth="1"/>
    <col min="12789" max="12789" width="7.140625" style="1" bestFit="1" customWidth="1"/>
    <col min="12790" max="12790" width="7" style="1" bestFit="1" customWidth="1"/>
    <col min="12791" max="12791" width="9" style="1" bestFit="1" customWidth="1"/>
    <col min="12792" max="12792" width="8.85546875" style="1" bestFit="1" customWidth="1"/>
    <col min="12793" max="12793" width="8" style="1" bestFit="1" customWidth="1"/>
    <col min="12794" max="12795" width="5.85546875" style="1" customWidth="1"/>
    <col min="12796" max="12797" width="7.5703125" style="1" customWidth="1"/>
    <col min="12798" max="12798" width="7.42578125" style="1" customWidth="1"/>
    <col min="12799" max="12799" width="6.28515625" style="1" bestFit="1" customWidth="1"/>
    <col min="12800" max="12800" width="7.140625" style="1" bestFit="1" customWidth="1"/>
    <col min="12801" max="12802" width="5.5703125" style="1" bestFit="1" customWidth="1"/>
    <col min="12803" max="12804" width="6.28515625" style="1" customWidth="1"/>
    <col min="12805" max="12805" width="7.7109375" style="1" customWidth="1"/>
    <col min="12806" max="13037" width="9.140625" style="1"/>
    <col min="13038" max="13038" width="4.7109375" style="1" customWidth="1"/>
    <col min="13039" max="13039" width="16.28515625" style="1" customWidth="1"/>
    <col min="13040" max="13040" width="9.7109375" style="1" customWidth="1"/>
    <col min="13041" max="13042" width="5.5703125" style="1" bestFit="1" customWidth="1"/>
    <col min="13043" max="13043" width="6.5703125" style="1" bestFit="1" customWidth="1"/>
    <col min="13044" max="13044" width="6.85546875" style="1" bestFit="1" customWidth="1"/>
    <col min="13045" max="13045" width="7.140625" style="1" bestFit="1" customWidth="1"/>
    <col min="13046" max="13046" width="7" style="1" bestFit="1" customWidth="1"/>
    <col min="13047" max="13047" width="9" style="1" bestFit="1" customWidth="1"/>
    <col min="13048" max="13048" width="8.85546875" style="1" bestFit="1" customWidth="1"/>
    <col min="13049" max="13049" width="8" style="1" bestFit="1" customWidth="1"/>
    <col min="13050" max="13051" width="5.85546875" style="1" customWidth="1"/>
    <col min="13052" max="13053" width="7.5703125" style="1" customWidth="1"/>
    <col min="13054" max="13054" width="7.42578125" style="1" customWidth="1"/>
    <col min="13055" max="13055" width="6.28515625" style="1" bestFit="1" customWidth="1"/>
    <col min="13056" max="13056" width="7.140625" style="1" bestFit="1" customWidth="1"/>
    <col min="13057" max="13058" width="5.5703125" style="1" bestFit="1" customWidth="1"/>
    <col min="13059" max="13060" width="6.28515625" style="1" customWidth="1"/>
    <col min="13061" max="13061" width="7.7109375" style="1" customWidth="1"/>
    <col min="13062" max="13293" width="9.140625" style="1"/>
    <col min="13294" max="13294" width="4.7109375" style="1" customWidth="1"/>
    <col min="13295" max="13295" width="16.28515625" style="1" customWidth="1"/>
    <col min="13296" max="13296" width="9.7109375" style="1" customWidth="1"/>
    <col min="13297" max="13298" width="5.5703125" style="1" bestFit="1" customWidth="1"/>
    <col min="13299" max="13299" width="6.5703125" style="1" bestFit="1" customWidth="1"/>
    <col min="13300" max="13300" width="6.85546875" style="1" bestFit="1" customWidth="1"/>
    <col min="13301" max="13301" width="7.140625" style="1" bestFit="1" customWidth="1"/>
    <col min="13302" max="13302" width="7" style="1" bestFit="1" customWidth="1"/>
    <col min="13303" max="13303" width="9" style="1" bestFit="1" customWidth="1"/>
    <col min="13304" max="13304" width="8.85546875" style="1" bestFit="1" customWidth="1"/>
    <col min="13305" max="13305" width="8" style="1" bestFit="1" customWidth="1"/>
    <col min="13306" max="13307" width="5.85546875" style="1" customWidth="1"/>
    <col min="13308" max="13309" width="7.5703125" style="1" customWidth="1"/>
    <col min="13310" max="13310" width="7.42578125" style="1" customWidth="1"/>
    <col min="13311" max="13311" width="6.28515625" style="1" bestFit="1" customWidth="1"/>
    <col min="13312" max="13312" width="7.140625" style="1" bestFit="1" customWidth="1"/>
    <col min="13313" max="13314" width="5.5703125" style="1" bestFit="1" customWidth="1"/>
    <col min="13315" max="13316" width="6.28515625" style="1" customWidth="1"/>
    <col min="13317" max="13317" width="7.7109375" style="1" customWidth="1"/>
    <col min="13318" max="13549" width="9.140625" style="1"/>
    <col min="13550" max="13550" width="4.7109375" style="1" customWidth="1"/>
    <col min="13551" max="13551" width="16.28515625" style="1" customWidth="1"/>
    <col min="13552" max="13552" width="9.7109375" style="1" customWidth="1"/>
    <col min="13553" max="13554" width="5.5703125" style="1" bestFit="1" customWidth="1"/>
    <col min="13555" max="13555" width="6.5703125" style="1" bestFit="1" customWidth="1"/>
    <col min="13556" max="13556" width="6.85546875" style="1" bestFit="1" customWidth="1"/>
    <col min="13557" max="13557" width="7.140625" style="1" bestFit="1" customWidth="1"/>
    <col min="13558" max="13558" width="7" style="1" bestFit="1" customWidth="1"/>
    <col min="13559" max="13559" width="9" style="1" bestFit="1" customWidth="1"/>
    <col min="13560" max="13560" width="8.85546875" style="1" bestFit="1" customWidth="1"/>
    <col min="13561" max="13561" width="8" style="1" bestFit="1" customWidth="1"/>
    <col min="13562" max="13563" width="5.85546875" style="1" customWidth="1"/>
    <col min="13564" max="13565" width="7.5703125" style="1" customWidth="1"/>
    <col min="13566" max="13566" width="7.42578125" style="1" customWidth="1"/>
    <col min="13567" max="13567" width="6.28515625" style="1" bestFit="1" customWidth="1"/>
    <col min="13568" max="13568" width="7.140625" style="1" bestFit="1" customWidth="1"/>
    <col min="13569" max="13570" width="5.5703125" style="1" bestFit="1" customWidth="1"/>
    <col min="13571" max="13572" width="6.28515625" style="1" customWidth="1"/>
    <col min="13573" max="13573" width="7.7109375" style="1" customWidth="1"/>
    <col min="13574" max="13805" width="9.140625" style="1"/>
    <col min="13806" max="13806" width="4.7109375" style="1" customWidth="1"/>
    <col min="13807" max="13807" width="16.28515625" style="1" customWidth="1"/>
    <col min="13808" max="13808" width="9.7109375" style="1" customWidth="1"/>
    <col min="13809" max="13810" width="5.5703125" style="1" bestFit="1" customWidth="1"/>
    <col min="13811" max="13811" width="6.5703125" style="1" bestFit="1" customWidth="1"/>
    <col min="13812" max="13812" width="6.85546875" style="1" bestFit="1" customWidth="1"/>
    <col min="13813" max="13813" width="7.140625" style="1" bestFit="1" customWidth="1"/>
    <col min="13814" max="13814" width="7" style="1" bestFit="1" customWidth="1"/>
    <col min="13815" max="13815" width="9" style="1" bestFit="1" customWidth="1"/>
    <col min="13816" max="13816" width="8.85546875" style="1" bestFit="1" customWidth="1"/>
    <col min="13817" max="13817" width="8" style="1" bestFit="1" customWidth="1"/>
    <col min="13818" max="13819" width="5.85546875" style="1" customWidth="1"/>
    <col min="13820" max="13821" width="7.5703125" style="1" customWidth="1"/>
    <col min="13822" max="13822" width="7.42578125" style="1" customWidth="1"/>
    <col min="13823" max="13823" width="6.28515625" style="1" bestFit="1" customWidth="1"/>
    <col min="13824" max="13824" width="7.140625" style="1" bestFit="1" customWidth="1"/>
    <col min="13825" max="13826" width="5.5703125" style="1" bestFit="1" customWidth="1"/>
    <col min="13827" max="13828" width="6.28515625" style="1" customWidth="1"/>
    <col min="13829" max="13829" width="7.7109375" style="1" customWidth="1"/>
    <col min="13830" max="14061" width="9.140625" style="1"/>
    <col min="14062" max="14062" width="4.7109375" style="1" customWidth="1"/>
    <col min="14063" max="14063" width="16.28515625" style="1" customWidth="1"/>
    <col min="14064" max="14064" width="9.7109375" style="1" customWidth="1"/>
    <col min="14065" max="14066" width="5.5703125" style="1" bestFit="1" customWidth="1"/>
    <col min="14067" max="14067" width="6.5703125" style="1" bestFit="1" customWidth="1"/>
    <col min="14068" max="14068" width="6.85546875" style="1" bestFit="1" customWidth="1"/>
    <col min="14069" max="14069" width="7.140625" style="1" bestFit="1" customWidth="1"/>
    <col min="14070" max="14070" width="7" style="1" bestFit="1" customWidth="1"/>
    <col min="14071" max="14071" width="9" style="1" bestFit="1" customWidth="1"/>
    <col min="14072" max="14072" width="8.85546875" style="1" bestFit="1" customWidth="1"/>
    <col min="14073" max="14073" width="8" style="1" bestFit="1" customWidth="1"/>
    <col min="14074" max="14075" width="5.85546875" style="1" customWidth="1"/>
    <col min="14076" max="14077" width="7.5703125" style="1" customWidth="1"/>
    <col min="14078" max="14078" width="7.42578125" style="1" customWidth="1"/>
    <col min="14079" max="14079" width="6.28515625" style="1" bestFit="1" customWidth="1"/>
    <col min="14080" max="14080" width="7.140625" style="1" bestFit="1" customWidth="1"/>
    <col min="14081" max="14082" width="5.5703125" style="1" bestFit="1" customWidth="1"/>
    <col min="14083" max="14084" width="6.28515625" style="1" customWidth="1"/>
    <col min="14085" max="14085" width="7.7109375" style="1" customWidth="1"/>
    <col min="14086" max="14317" width="9.140625" style="1"/>
    <col min="14318" max="14318" width="4.7109375" style="1" customWidth="1"/>
    <col min="14319" max="14319" width="16.28515625" style="1" customWidth="1"/>
    <col min="14320" max="14320" width="9.7109375" style="1" customWidth="1"/>
    <col min="14321" max="14322" width="5.5703125" style="1" bestFit="1" customWidth="1"/>
    <col min="14323" max="14323" width="6.5703125" style="1" bestFit="1" customWidth="1"/>
    <col min="14324" max="14324" width="6.85546875" style="1" bestFit="1" customWidth="1"/>
    <col min="14325" max="14325" width="7.140625" style="1" bestFit="1" customWidth="1"/>
    <col min="14326" max="14326" width="7" style="1" bestFit="1" customWidth="1"/>
    <col min="14327" max="14327" width="9" style="1" bestFit="1" customWidth="1"/>
    <col min="14328" max="14328" width="8.85546875" style="1" bestFit="1" customWidth="1"/>
    <col min="14329" max="14329" width="8" style="1" bestFit="1" customWidth="1"/>
    <col min="14330" max="14331" width="5.85546875" style="1" customWidth="1"/>
    <col min="14332" max="14333" width="7.5703125" style="1" customWidth="1"/>
    <col min="14334" max="14334" width="7.42578125" style="1" customWidth="1"/>
    <col min="14335" max="14335" width="6.28515625" style="1" bestFit="1" customWidth="1"/>
    <col min="14336" max="14336" width="7.140625" style="1" bestFit="1" customWidth="1"/>
    <col min="14337" max="14338" width="5.5703125" style="1" bestFit="1" customWidth="1"/>
    <col min="14339" max="14340" width="6.28515625" style="1" customWidth="1"/>
    <col min="14341" max="14341" width="7.7109375" style="1" customWidth="1"/>
    <col min="14342" max="14573" width="9.140625" style="1"/>
    <col min="14574" max="14574" width="4.7109375" style="1" customWidth="1"/>
    <col min="14575" max="14575" width="16.28515625" style="1" customWidth="1"/>
    <col min="14576" max="14576" width="9.7109375" style="1" customWidth="1"/>
    <col min="14577" max="14578" width="5.5703125" style="1" bestFit="1" customWidth="1"/>
    <col min="14579" max="14579" width="6.5703125" style="1" bestFit="1" customWidth="1"/>
    <col min="14580" max="14580" width="6.85546875" style="1" bestFit="1" customWidth="1"/>
    <col min="14581" max="14581" width="7.140625" style="1" bestFit="1" customWidth="1"/>
    <col min="14582" max="14582" width="7" style="1" bestFit="1" customWidth="1"/>
    <col min="14583" max="14583" width="9" style="1" bestFit="1" customWidth="1"/>
    <col min="14584" max="14584" width="8.85546875" style="1" bestFit="1" customWidth="1"/>
    <col min="14585" max="14585" width="8" style="1" bestFit="1" customWidth="1"/>
    <col min="14586" max="14587" width="5.85546875" style="1" customWidth="1"/>
    <col min="14588" max="14589" width="7.5703125" style="1" customWidth="1"/>
    <col min="14590" max="14590" width="7.42578125" style="1" customWidth="1"/>
    <col min="14591" max="14591" width="6.28515625" style="1" bestFit="1" customWidth="1"/>
    <col min="14592" max="14592" width="7.140625" style="1" bestFit="1" customWidth="1"/>
    <col min="14593" max="14594" width="5.5703125" style="1" bestFit="1" customWidth="1"/>
    <col min="14595" max="14596" width="6.28515625" style="1" customWidth="1"/>
    <col min="14597" max="14597" width="7.7109375" style="1" customWidth="1"/>
    <col min="14598" max="14829" width="9.140625" style="1"/>
    <col min="14830" max="14830" width="4.7109375" style="1" customWidth="1"/>
    <col min="14831" max="14831" width="16.28515625" style="1" customWidth="1"/>
    <col min="14832" max="14832" width="9.7109375" style="1" customWidth="1"/>
    <col min="14833" max="14834" width="5.5703125" style="1" bestFit="1" customWidth="1"/>
    <col min="14835" max="14835" width="6.5703125" style="1" bestFit="1" customWidth="1"/>
    <col min="14836" max="14836" width="6.85546875" style="1" bestFit="1" customWidth="1"/>
    <col min="14837" max="14837" width="7.140625" style="1" bestFit="1" customWidth="1"/>
    <col min="14838" max="14838" width="7" style="1" bestFit="1" customWidth="1"/>
    <col min="14839" max="14839" width="9" style="1" bestFit="1" customWidth="1"/>
    <col min="14840" max="14840" width="8.85546875" style="1" bestFit="1" customWidth="1"/>
    <col min="14841" max="14841" width="8" style="1" bestFit="1" customWidth="1"/>
    <col min="14842" max="14843" width="5.85546875" style="1" customWidth="1"/>
    <col min="14844" max="14845" width="7.5703125" style="1" customWidth="1"/>
    <col min="14846" max="14846" width="7.42578125" style="1" customWidth="1"/>
    <col min="14847" max="14847" width="6.28515625" style="1" bestFit="1" customWidth="1"/>
    <col min="14848" max="14848" width="7.140625" style="1" bestFit="1" customWidth="1"/>
    <col min="14849" max="14850" width="5.5703125" style="1" bestFit="1" customWidth="1"/>
    <col min="14851" max="14852" width="6.28515625" style="1" customWidth="1"/>
    <col min="14853" max="14853" width="7.7109375" style="1" customWidth="1"/>
    <col min="14854" max="15085" width="9.140625" style="1"/>
    <col min="15086" max="15086" width="4.7109375" style="1" customWidth="1"/>
    <col min="15087" max="15087" width="16.28515625" style="1" customWidth="1"/>
    <col min="15088" max="15088" width="9.7109375" style="1" customWidth="1"/>
    <col min="15089" max="15090" width="5.5703125" style="1" bestFit="1" customWidth="1"/>
    <col min="15091" max="15091" width="6.5703125" style="1" bestFit="1" customWidth="1"/>
    <col min="15092" max="15092" width="6.85546875" style="1" bestFit="1" customWidth="1"/>
    <col min="15093" max="15093" width="7.140625" style="1" bestFit="1" customWidth="1"/>
    <col min="15094" max="15094" width="7" style="1" bestFit="1" customWidth="1"/>
    <col min="15095" max="15095" width="9" style="1" bestFit="1" customWidth="1"/>
    <col min="15096" max="15096" width="8.85546875" style="1" bestFit="1" customWidth="1"/>
    <col min="15097" max="15097" width="8" style="1" bestFit="1" customWidth="1"/>
    <col min="15098" max="15099" width="5.85546875" style="1" customWidth="1"/>
    <col min="15100" max="15101" width="7.5703125" style="1" customWidth="1"/>
    <col min="15102" max="15102" width="7.42578125" style="1" customWidth="1"/>
    <col min="15103" max="15103" width="6.28515625" style="1" bestFit="1" customWidth="1"/>
    <col min="15104" max="15104" width="7.140625" style="1" bestFit="1" customWidth="1"/>
    <col min="15105" max="15106" width="5.5703125" style="1" bestFit="1" customWidth="1"/>
    <col min="15107" max="15108" width="6.28515625" style="1" customWidth="1"/>
    <col min="15109" max="15109" width="7.7109375" style="1" customWidth="1"/>
    <col min="15110" max="15341" width="9.140625" style="1"/>
    <col min="15342" max="15342" width="4.7109375" style="1" customWidth="1"/>
    <col min="15343" max="15343" width="16.28515625" style="1" customWidth="1"/>
    <col min="15344" max="15344" width="9.7109375" style="1" customWidth="1"/>
    <col min="15345" max="15346" width="5.5703125" style="1" bestFit="1" customWidth="1"/>
    <col min="15347" max="15347" width="6.5703125" style="1" bestFit="1" customWidth="1"/>
    <col min="15348" max="15348" width="6.85546875" style="1" bestFit="1" customWidth="1"/>
    <col min="15349" max="15349" width="7.140625" style="1" bestFit="1" customWidth="1"/>
    <col min="15350" max="15350" width="7" style="1" bestFit="1" customWidth="1"/>
    <col min="15351" max="15351" width="9" style="1" bestFit="1" customWidth="1"/>
    <col min="15352" max="15352" width="8.85546875" style="1" bestFit="1" customWidth="1"/>
    <col min="15353" max="15353" width="8" style="1" bestFit="1" customWidth="1"/>
    <col min="15354" max="15355" width="5.85546875" style="1" customWidth="1"/>
    <col min="15356" max="15357" width="7.5703125" style="1" customWidth="1"/>
    <col min="15358" max="15358" width="7.42578125" style="1" customWidth="1"/>
    <col min="15359" max="15359" width="6.28515625" style="1" bestFit="1" customWidth="1"/>
    <col min="15360" max="15360" width="7.140625" style="1" bestFit="1" customWidth="1"/>
    <col min="15361" max="15362" width="5.5703125" style="1" bestFit="1" customWidth="1"/>
    <col min="15363" max="15364" width="6.28515625" style="1" customWidth="1"/>
    <col min="15365" max="15365" width="7.7109375" style="1" customWidth="1"/>
    <col min="15366" max="15597" width="9.140625" style="1"/>
    <col min="15598" max="15598" width="4.7109375" style="1" customWidth="1"/>
    <col min="15599" max="15599" width="16.28515625" style="1" customWidth="1"/>
    <col min="15600" max="15600" width="9.7109375" style="1" customWidth="1"/>
    <col min="15601" max="15602" width="5.5703125" style="1" bestFit="1" customWidth="1"/>
    <col min="15603" max="15603" width="6.5703125" style="1" bestFit="1" customWidth="1"/>
    <col min="15604" max="15604" width="6.85546875" style="1" bestFit="1" customWidth="1"/>
    <col min="15605" max="15605" width="7.140625" style="1" bestFit="1" customWidth="1"/>
    <col min="15606" max="15606" width="7" style="1" bestFit="1" customWidth="1"/>
    <col min="15607" max="15607" width="9" style="1" bestFit="1" customWidth="1"/>
    <col min="15608" max="15608" width="8.85546875" style="1" bestFit="1" customWidth="1"/>
    <col min="15609" max="15609" width="8" style="1" bestFit="1" customWidth="1"/>
    <col min="15610" max="15611" width="5.85546875" style="1" customWidth="1"/>
    <col min="15612" max="15613" width="7.5703125" style="1" customWidth="1"/>
    <col min="15614" max="15614" width="7.42578125" style="1" customWidth="1"/>
    <col min="15615" max="15615" width="6.28515625" style="1" bestFit="1" customWidth="1"/>
    <col min="15616" max="15616" width="7.140625" style="1" bestFit="1" customWidth="1"/>
    <col min="15617" max="15618" width="5.5703125" style="1" bestFit="1" customWidth="1"/>
    <col min="15619" max="15620" width="6.28515625" style="1" customWidth="1"/>
    <col min="15621" max="15621" width="7.7109375" style="1" customWidth="1"/>
    <col min="15622" max="15853" width="9.140625" style="1"/>
    <col min="15854" max="15854" width="4.7109375" style="1" customWidth="1"/>
    <col min="15855" max="15855" width="16.28515625" style="1" customWidth="1"/>
    <col min="15856" max="15856" width="9.7109375" style="1" customWidth="1"/>
    <col min="15857" max="15858" width="5.5703125" style="1" bestFit="1" customWidth="1"/>
    <col min="15859" max="15859" width="6.5703125" style="1" bestFit="1" customWidth="1"/>
    <col min="15860" max="15860" width="6.85546875" style="1" bestFit="1" customWidth="1"/>
    <col min="15861" max="15861" width="7.140625" style="1" bestFit="1" customWidth="1"/>
    <col min="15862" max="15862" width="7" style="1" bestFit="1" customWidth="1"/>
    <col min="15863" max="15863" width="9" style="1" bestFit="1" customWidth="1"/>
    <col min="15864" max="15864" width="8.85546875" style="1" bestFit="1" customWidth="1"/>
    <col min="15865" max="15865" width="8" style="1" bestFit="1" customWidth="1"/>
    <col min="15866" max="15867" width="5.85546875" style="1" customWidth="1"/>
    <col min="15868" max="15869" width="7.5703125" style="1" customWidth="1"/>
    <col min="15870" max="15870" width="7.42578125" style="1" customWidth="1"/>
    <col min="15871" max="15871" width="6.28515625" style="1" bestFit="1" customWidth="1"/>
    <col min="15872" max="15872" width="7.140625" style="1" bestFit="1" customWidth="1"/>
    <col min="15873" max="15874" width="5.5703125" style="1" bestFit="1" customWidth="1"/>
    <col min="15875" max="15876" width="6.28515625" style="1" customWidth="1"/>
    <col min="15877" max="15877" width="7.7109375" style="1" customWidth="1"/>
    <col min="15878" max="16109" width="9.140625" style="1"/>
    <col min="16110" max="16110" width="4.7109375" style="1" customWidth="1"/>
    <col min="16111" max="16111" width="16.28515625" style="1" customWidth="1"/>
    <col min="16112" max="16112" width="9.7109375" style="1" customWidth="1"/>
    <col min="16113" max="16114" width="5.5703125" style="1" bestFit="1" customWidth="1"/>
    <col min="16115" max="16115" width="6.5703125" style="1" bestFit="1" customWidth="1"/>
    <col min="16116" max="16116" width="6.85546875" style="1" bestFit="1" customWidth="1"/>
    <col min="16117" max="16117" width="7.140625" style="1" bestFit="1" customWidth="1"/>
    <col min="16118" max="16118" width="7" style="1" bestFit="1" customWidth="1"/>
    <col min="16119" max="16119" width="9" style="1" bestFit="1" customWidth="1"/>
    <col min="16120" max="16120" width="8.85546875" style="1" bestFit="1" customWidth="1"/>
    <col min="16121" max="16121" width="8" style="1" bestFit="1" customWidth="1"/>
    <col min="16122" max="16123" width="5.85546875" style="1" customWidth="1"/>
    <col min="16124" max="16125" width="7.5703125" style="1" customWidth="1"/>
    <col min="16126" max="16126" width="7.42578125" style="1" customWidth="1"/>
    <col min="16127" max="16127" width="6.28515625" style="1" bestFit="1" customWidth="1"/>
    <col min="16128" max="16128" width="7.140625" style="1" bestFit="1" customWidth="1"/>
    <col min="16129" max="16130" width="5.5703125" style="1" bestFit="1" customWidth="1"/>
    <col min="16131" max="16132" width="6.28515625" style="1" customWidth="1"/>
    <col min="16133" max="16133" width="7.7109375" style="1" customWidth="1"/>
    <col min="16134" max="16384" width="9.140625" style="1"/>
  </cols>
  <sheetData>
    <row r="1" spans="1:7" x14ac:dyDescent="0.2">
      <c r="A1" s="28"/>
      <c r="B1" s="28"/>
      <c r="C1" s="28"/>
      <c r="D1" s="28"/>
      <c r="E1" s="1063" t="s">
        <v>1219</v>
      </c>
      <c r="F1" s="1063"/>
      <c r="G1" s="1063"/>
    </row>
    <row r="2" spans="1:7" ht="55.5" customHeight="1" x14ac:dyDescent="0.3">
      <c r="A2" s="1067" t="s">
        <v>1193</v>
      </c>
      <c r="B2" s="1067"/>
      <c r="C2" s="1067"/>
      <c r="D2" s="1067"/>
      <c r="E2" s="1067"/>
      <c r="F2" s="1067"/>
      <c r="G2" s="1067"/>
    </row>
    <row r="3" spans="1:7" ht="15.75" x14ac:dyDescent="0.25">
      <c r="A3" s="29"/>
      <c r="B3" s="30"/>
      <c r="C3" s="30"/>
      <c r="D3" s="30"/>
      <c r="E3" s="31"/>
      <c r="F3" s="31"/>
      <c r="G3" s="31"/>
    </row>
    <row r="4" spans="1:7" ht="15.75" x14ac:dyDescent="0.25">
      <c r="A4" s="507" t="s">
        <v>1196</v>
      </c>
      <c r="B4" s="507"/>
      <c r="C4" s="507"/>
      <c r="D4" s="507"/>
      <c r="E4" s="507"/>
      <c r="F4" s="507"/>
      <c r="G4" s="507"/>
    </row>
    <row r="5" spans="1:7" ht="12.75" customHeight="1" x14ac:dyDescent="0.25">
      <c r="A5" s="32"/>
      <c r="B5" s="32"/>
      <c r="C5" s="32"/>
      <c r="D5" s="32"/>
      <c r="E5" s="27"/>
      <c r="F5" s="27"/>
      <c r="G5" s="27"/>
    </row>
    <row r="6" spans="1:7" s="39" customFormat="1" ht="24" customHeight="1" x14ac:dyDescent="0.2">
      <c r="A6" s="493" t="s">
        <v>275</v>
      </c>
      <c r="B6" s="493" t="s">
        <v>1182</v>
      </c>
      <c r="C6" s="493" t="s">
        <v>1183</v>
      </c>
      <c r="D6" s="493" t="s">
        <v>1197</v>
      </c>
      <c r="E6" s="506" t="s">
        <v>1194</v>
      </c>
      <c r="F6" s="506" t="s">
        <v>1195</v>
      </c>
      <c r="G6" s="506" t="s">
        <v>1285</v>
      </c>
    </row>
    <row r="7" spans="1:7" x14ac:dyDescent="0.2">
      <c r="A7" s="505">
        <v>1</v>
      </c>
      <c r="B7" s="505">
        <v>2</v>
      </c>
      <c r="C7" s="505">
        <v>3</v>
      </c>
      <c r="D7" s="505"/>
      <c r="E7" s="505">
        <v>4</v>
      </c>
      <c r="F7" s="505"/>
      <c r="G7" s="505"/>
    </row>
    <row r="8" spans="1:7" s="5" customFormat="1" ht="18" customHeight="1" x14ac:dyDescent="0.25">
      <c r="A8" s="1348" t="s">
        <v>1189</v>
      </c>
      <c r="B8" s="1349"/>
      <c r="C8" s="1349"/>
      <c r="D8" s="1349"/>
      <c r="E8" s="1349"/>
      <c r="F8" s="1349"/>
      <c r="G8" s="1349"/>
    </row>
    <row r="9" spans="1:7" s="5" customFormat="1" ht="18" customHeight="1" x14ac:dyDescent="0.25">
      <c r="A9" s="269"/>
      <c r="B9" s="270"/>
      <c r="C9" s="270"/>
      <c r="D9" s="270"/>
      <c r="E9" s="271"/>
      <c r="F9" s="271"/>
      <c r="G9" s="271"/>
    </row>
    <row r="10" spans="1:7" s="5" customFormat="1" ht="18" customHeight="1" x14ac:dyDescent="0.25">
      <c r="A10" s="269"/>
      <c r="B10" s="270"/>
      <c r="C10" s="270"/>
      <c r="D10" s="270"/>
      <c r="E10" s="271"/>
      <c r="F10" s="271"/>
      <c r="G10" s="271"/>
    </row>
    <row r="11" spans="1:7" s="5" customFormat="1" ht="18" customHeight="1" x14ac:dyDescent="0.25">
      <c r="A11" s="272"/>
      <c r="B11" s="273"/>
      <c r="C11" s="273"/>
      <c r="D11" s="273"/>
      <c r="E11" s="274"/>
      <c r="F11" s="274"/>
      <c r="G11" s="274"/>
    </row>
    <row r="12" spans="1:7" s="5" customFormat="1" ht="18" customHeight="1" x14ac:dyDescent="0.25">
      <c r="A12" s="275"/>
      <c r="B12" s="276"/>
      <c r="C12" s="276"/>
      <c r="D12" s="276"/>
      <c r="E12" s="277"/>
      <c r="F12" s="277"/>
      <c r="G12" s="277"/>
    </row>
    <row r="13" spans="1:7" s="5" customFormat="1" ht="18" customHeight="1" x14ac:dyDescent="0.25">
      <c r="A13" s="269"/>
      <c r="B13" s="270"/>
      <c r="C13" s="270"/>
      <c r="D13" s="270"/>
      <c r="E13" s="271"/>
      <c r="F13" s="271"/>
      <c r="G13" s="271"/>
    </row>
    <row r="14" spans="1:7" s="5" customFormat="1" ht="18" customHeight="1" x14ac:dyDescent="0.25">
      <c r="A14" s="272"/>
      <c r="B14" s="273"/>
      <c r="C14" s="273"/>
      <c r="D14" s="273"/>
      <c r="E14" s="271"/>
      <c r="F14" s="271"/>
      <c r="G14" s="271"/>
    </row>
    <row r="15" spans="1:7" s="13" customFormat="1" ht="18" customHeight="1" x14ac:dyDescent="0.25">
      <c r="A15" s="1344" t="s">
        <v>1192</v>
      </c>
      <c r="B15" s="1345"/>
      <c r="C15" s="477"/>
      <c r="D15" s="477"/>
      <c r="E15" s="58"/>
      <c r="F15" s="58"/>
      <c r="G15" s="58"/>
    </row>
    <row r="16" spans="1:7" s="5" customFormat="1" ht="18" customHeight="1" x14ac:dyDescent="0.25">
      <c r="A16" s="1348" t="s">
        <v>1190</v>
      </c>
      <c r="B16" s="1349"/>
      <c r="C16" s="1349"/>
      <c r="D16" s="1349"/>
      <c r="E16" s="1349"/>
      <c r="F16" s="1349"/>
      <c r="G16" s="1349"/>
    </row>
    <row r="17" spans="1:7" s="5" customFormat="1" ht="18" customHeight="1" x14ac:dyDescent="0.25">
      <c r="A17" s="269"/>
      <c r="B17" s="270"/>
      <c r="C17" s="270"/>
      <c r="D17" s="270"/>
      <c r="E17" s="271"/>
      <c r="F17" s="271"/>
      <c r="G17" s="271"/>
    </row>
    <row r="18" spans="1:7" s="5" customFormat="1" ht="18" customHeight="1" x14ac:dyDescent="0.25">
      <c r="A18" s="269"/>
      <c r="B18" s="270"/>
      <c r="C18" s="270"/>
      <c r="D18" s="270"/>
      <c r="E18" s="271"/>
      <c r="F18" s="271"/>
      <c r="G18" s="271"/>
    </row>
    <row r="19" spans="1:7" s="5" customFormat="1" ht="18" customHeight="1" x14ac:dyDescent="0.25">
      <c r="A19" s="272"/>
      <c r="B19" s="273"/>
      <c r="C19" s="273"/>
      <c r="D19" s="273"/>
      <c r="E19" s="274"/>
      <c r="F19" s="274"/>
      <c r="G19" s="274"/>
    </row>
    <row r="20" spans="1:7" s="5" customFormat="1" ht="18" customHeight="1" x14ac:dyDescent="0.25">
      <c r="A20" s="275"/>
      <c r="B20" s="276"/>
      <c r="C20" s="276"/>
      <c r="D20" s="276"/>
      <c r="E20" s="277"/>
      <c r="F20" s="277"/>
      <c r="G20" s="277"/>
    </row>
    <row r="21" spans="1:7" s="5" customFormat="1" ht="18" customHeight="1" x14ac:dyDescent="0.25">
      <c r="A21" s="269"/>
      <c r="B21" s="270"/>
      <c r="C21" s="270"/>
      <c r="D21" s="270"/>
      <c r="E21" s="271"/>
      <c r="F21" s="271"/>
      <c r="G21" s="271"/>
    </row>
    <row r="22" spans="1:7" s="5" customFormat="1" ht="18" customHeight="1" x14ac:dyDescent="0.25">
      <c r="A22" s="272"/>
      <c r="B22" s="273"/>
      <c r="C22" s="273"/>
      <c r="D22" s="273"/>
      <c r="E22" s="271"/>
      <c r="F22" s="271"/>
      <c r="G22" s="271"/>
    </row>
    <row r="23" spans="1:7" s="13" customFormat="1" ht="18" customHeight="1" x14ac:dyDescent="0.25">
      <c r="A23" s="1344" t="s">
        <v>1192</v>
      </c>
      <c r="B23" s="1345"/>
      <c r="C23" s="477"/>
      <c r="D23" s="477"/>
      <c r="E23" s="58"/>
      <c r="F23" s="58"/>
      <c r="G23" s="58"/>
    </row>
    <row r="24" spans="1:7" ht="12.75" customHeight="1" x14ac:dyDescent="0.2">
      <c r="A24" s="1348" t="s">
        <v>1191</v>
      </c>
      <c r="B24" s="1349"/>
      <c r="C24" s="1349"/>
      <c r="D24" s="1349"/>
      <c r="E24" s="1349"/>
      <c r="F24" s="1349"/>
      <c r="G24" s="1349"/>
    </row>
    <row r="25" spans="1:7" x14ac:dyDescent="0.2">
      <c r="A25" s="269"/>
      <c r="B25" s="270"/>
      <c r="C25" s="270"/>
      <c r="D25" s="270"/>
      <c r="E25" s="271"/>
      <c r="F25" s="271"/>
      <c r="G25" s="271"/>
    </row>
    <row r="26" spans="1:7" x14ac:dyDescent="0.2">
      <c r="A26" s="269"/>
      <c r="B26" s="270"/>
      <c r="C26" s="270"/>
      <c r="D26" s="270"/>
      <c r="E26" s="271"/>
      <c r="F26" s="271"/>
      <c r="G26" s="271"/>
    </row>
    <row r="27" spans="1:7" x14ac:dyDescent="0.2">
      <c r="A27" s="272"/>
      <c r="B27" s="273"/>
      <c r="C27" s="273"/>
      <c r="D27" s="273"/>
      <c r="E27" s="274"/>
      <c r="F27" s="274"/>
      <c r="G27" s="274"/>
    </row>
    <row r="28" spans="1:7" x14ac:dyDescent="0.2">
      <c r="A28" s="275"/>
      <c r="B28" s="276"/>
      <c r="C28" s="276"/>
      <c r="D28" s="276"/>
      <c r="E28" s="277"/>
      <c r="F28" s="277"/>
      <c r="G28" s="277"/>
    </row>
    <row r="29" spans="1:7" x14ac:dyDescent="0.2">
      <c r="A29" s="269"/>
      <c r="B29" s="270"/>
      <c r="C29" s="270"/>
      <c r="D29" s="270"/>
      <c r="E29" s="271"/>
      <c r="F29" s="271"/>
      <c r="G29" s="271"/>
    </row>
    <row r="30" spans="1:7" x14ac:dyDescent="0.2">
      <c r="A30" s="272"/>
      <c r="B30" s="273"/>
      <c r="C30" s="273"/>
      <c r="D30" s="273"/>
      <c r="E30" s="271"/>
      <c r="F30" s="271"/>
      <c r="G30" s="271"/>
    </row>
    <row r="31" spans="1:7" x14ac:dyDescent="0.2">
      <c r="A31" s="1346" t="s">
        <v>1192</v>
      </c>
      <c r="B31" s="1347"/>
      <c r="C31" s="508"/>
      <c r="D31" s="508"/>
      <c r="E31" s="509"/>
      <c r="F31" s="509"/>
      <c r="G31" s="509"/>
    </row>
    <row r="32" spans="1:7" x14ac:dyDescent="0.2">
      <c r="A32" s="1346" t="s">
        <v>310</v>
      </c>
      <c r="B32" s="1347"/>
      <c r="C32" s="508"/>
      <c r="D32" s="508"/>
      <c r="E32" s="509"/>
      <c r="F32" s="509"/>
      <c r="G32" s="509"/>
    </row>
    <row r="45" spans="3:3" x14ac:dyDescent="0.2">
      <c r="C45" s="519"/>
    </row>
  </sheetData>
  <mergeCells count="9">
    <mergeCell ref="E1:G1"/>
    <mergeCell ref="A23:B23"/>
    <mergeCell ref="A31:B31"/>
    <mergeCell ref="A32:B32"/>
    <mergeCell ref="A2:G2"/>
    <mergeCell ref="A8:G8"/>
    <mergeCell ref="A16:G16"/>
    <mergeCell ref="A24:G24"/>
    <mergeCell ref="A15:B15"/>
  </mergeCells>
  <phoneticPr fontId="118" type="noConversion"/>
  <printOptions horizontalCentered="1"/>
  <pageMargins left="0.51181102362204722" right="0.23622047244094491" top="0.74803149606299213" bottom="0.23622047244094491" header="0.51181102362204722" footer="0.51181102362204722"/>
  <pageSetup paperSize="9" scale="8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view="pageBreakPreview" zoomScale="80" zoomScaleNormal="100" zoomScaleSheetLayoutView="80" workbookViewId="0">
      <selection activeCell="E14" sqref="E14"/>
    </sheetView>
  </sheetViews>
  <sheetFormatPr defaultColWidth="9.140625" defaultRowHeight="15" x14ac:dyDescent="0.25"/>
  <cols>
    <col min="1" max="1" width="12.42578125" style="457" customWidth="1"/>
    <col min="2" max="5" width="25.7109375" style="457" customWidth="1"/>
    <col min="6" max="16384" width="9.140625" style="457"/>
  </cols>
  <sheetData>
    <row r="1" spans="1:5" ht="71.25" customHeight="1" x14ac:dyDescent="0.25">
      <c r="A1" s="1350" t="s">
        <v>1102</v>
      </c>
      <c r="B1" s="1351"/>
      <c r="C1" s="1351"/>
      <c r="D1" s="1351"/>
      <c r="E1" s="1352"/>
    </row>
    <row r="2" spans="1:5" ht="125.25" hidden="1" customHeight="1" x14ac:dyDescent="0.25">
      <c r="A2" s="458" t="s">
        <v>947</v>
      </c>
      <c r="B2" s="459" t="s">
        <v>948</v>
      </c>
      <c r="C2" s="459" t="s">
        <v>949</v>
      </c>
      <c r="D2" s="459" t="s">
        <v>950</v>
      </c>
      <c r="E2" s="459" t="s">
        <v>951</v>
      </c>
    </row>
    <row r="3" spans="1:5" ht="120" customHeight="1" x14ac:dyDescent="0.25">
      <c r="A3" s="464" t="s">
        <v>1099</v>
      </c>
      <c r="B3" s="460" t="s">
        <v>952</v>
      </c>
      <c r="C3" s="461" t="s">
        <v>953</v>
      </c>
      <c r="D3" s="462" t="s">
        <v>954</v>
      </c>
      <c r="E3" s="463" t="s">
        <v>955</v>
      </c>
    </row>
    <row r="4" spans="1:5" ht="30" customHeight="1" x14ac:dyDescent="0.25">
      <c r="A4" s="1353" t="s">
        <v>956</v>
      </c>
      <c r="B4" s="465" t="s">
        <v>957</v>
      </c>
      <c r="C4" s="465" t="s">
        <v>958</v>
      </c>
      <c r="D4" s="465" t="s">
        <v>124</v>
      </c>
      <c r="E4" s="465" t="s">
        <v>959</v>
      </c>
    </row>
    <row r="5" spans="1:5" ht="30" customHeight="1" x14ac:dyDescent="0.25">
      <c r="A5" s="1354"/>
      <c r="B5" s="465" t="s">
        <v>375</v>
      </c>
      <c r="C5" s="465" t="s">
        <v>960</v>
      </c>
      <c r="D5" s="465" t="s">
        <v>339</v>
      </c>
      <c r="E5" s="465" t="s">
        <v>350</v>
      </c>
    </row>
    <row r="6" spans="1:5" ht="30" customHeight="1" x14ac:dyDescent="0.25">
      <c r="A6" s="1354"/>
      <c r="B6" s="465" t="s">
        <v>340</v>
      </c>
      <c r="C6" s="465" t="s">
        <v>961</v>
      </c>
      <c r="D6" s="465" t="s">
        <v>962</v>
      </c>
      <c r="E6" s="465" t="s">
        <v>963</v>
      </c>
    </row>
    <row r="7" spans="1:5" ht="30" customHeight="1" x14ac:dyDescent="0.25">
      <c r="A7" s="1354"/>
      <c r="B7" s="465" t="s">
        <v>342</v>
      </c>
      <c r="C7" s="465" t="s">
        <v>964</v>
      </c>
      <c r="D7" s="465" t="s">
        <v>965</v>
      </c>
      <c r="E7" s="465" t="s">
        <v>411</v>
      </c>
    </row>
    <row r="8" spans="1:5" ht="30" customHeight="1" x14ac:dyDescent="0.25">
      <c r="A8" s="1354"/>
      <c r="B8" s="465" t="s">
        <v>966</v>
      </c>
      <c r="C8" s="465" t="s">
        <v>967</v>
      </c>
      <c r="D8" s="465" t="s">
        <v>399</v>
      </c>
      <c r="E8" s="465" t="s">
        <v>338</v>
      </c>
    </row>
    <row r="9" spans="1:5" ht="30" customHeight="1" x14ac:dyDescent="0.25">
      <c r="A9" s="1354"/>
      <c r="B9" s="465" t="s">
        <v>376</v>
      </c>
      <c r="C9" s="465" t="s">
        <v>413</v>
      </c>
      <c r="D9" s="465" t="s">
        <v>400</v>
      </c>
      <c r="E9" s="465" t="s">
        <v>968</v>
      </c>
    </row>
    <row r="10" spans="1:5" ht="30" customHeight="1" x14ac:dyDescent="0.25">
      <c r="A10" s="1354"/>
      <c r="B10" s="465" t="s">
        <v>969</v>
      </c>
      <c r="C10" s="465" t="s">
        <v>970</v>
      </c>
      <c r="D10" s="465" t="s">
        <v>401</v>
      </c>
      <c r="E10" s="465" t="s">
        <v>971</v>
      </c>
    </row>
    <row r="11" spans="1:5" ht="30" customHeight="1" x14ac:dyDescent="0.25">
      <c r="A11" s="1354"/>
      <c r="B11" s="465" t="s">
        <v>377</v>
      </c>
      <c r="C11" s="465" t="s">
        <v>344</v>
      </c>
      <c r="D11" s="465" t="s">
        <v>403</v>
      </c>
      <c r="E11" s="465" t="s">
        <v>972</v>
      </c>
    </row>
    <row r="12" spans="1:5" ht="30" customHeight="1" x14ac:dyDescent="0.25">
      <c r="A12" s="1354"/>
      <c r="B12" s="465" t="s">
        <v>973</v>
      </c>
      <c r="C12" s="465" t="s">
        <v>346</v>
      </c>
      <c r="D12" s="465" t="s">
        <v>974</v>
      </c>
      <c r="E12" s="465" t="s">
        <v>353</v>
      </c>
    </row>
    <row r="13" spans="1:5" ht="30" customHeight="1" x14ac:dyDescent="0.25">
      <c r="A13" s="1354"/>
      <c r="B13" s="465" t="s">
        <v>379</v>
      </c>
      <c r="C13" s="465" t="s">
        <v>347</v>
      </c>
      <c r="D13" s="465" t="s">
        <v>378</v>
      </c>
      <c r="E13" s="465" t="s">
        <v>975</v>
      </c>
    </row>
    <row r="14" spans="1:5" ht="30" customHeight="1" x14ac:dyDescent="0.25">
      <c r="A14" s="1354"/>
      <c r="B14" s="465" t="s">
        <v>976</v>
      </c>
      <c r="C14" s="465" t="s">
        <v>348</v>
      </c>
      <c r="D14" s="465" t="s">
        <v>977</v>
      </c>
      <c r="E14" s="465" t="s">
        <v>356</v>
      </c>
    </row>
    <row r="15" spans="1:5" ht="30" customHeight="1" x14ac:dyDescent="0.25">
      <c r="A15" s="1354"/>
      <c r="B15" s="465" t="s">
        <v>978</v>
      </c>
      <c r="C15" s="466" t="s">
        <v>979</v>
      </c>
      <c r="D15" s="465" t="s">
        <v>357</v>
      </c>
      <c r="E15" s="465" t="s">
        <v>412</v>
      </c>
    </row>
    <row r="16" spans="1:5" ht="30" customHeight="1" x14ac:dyDescent="0.25">
      <c r="A16" s="1354"/>
      <c r="B16" s="465" t="s">
        <v>980</v>
      </c>
      <c r="C16" s="465" t="s">
        <v>981</v>
      </c>
      <c r="D16" s="465" t="s">
        <v>982</v>
      </c>
      <c r="E16" s="465" t="s">
        <v>983</v>
      </c>
    </row>
    <row r="17" spans="1:5" ht="30" customHeight="1" x14ac:dyDescent="0.25">
      <c r="A17" s="1354"/>
      <c r="B17" s="465" t="s">
        <v>327</v>
      </c>
      <c r="C17" s="465" t="s">
        <v>984</v>
      </c>
      <c r="D17" s="465" t="s">
        <v>985</v>
      </c>
      <c r="E17" s="465" t="s">
        <v>358</v>
      </c>
    </row>
    <row r="18" spans="1:5" ht="30" customHeight="1" x14ac:dyDescent="0.25">
      <c r="A18" s="1354"/>
      <c r="B18" s="465" t="s">
        <v>380</v>
      </c>
      <c r="C18" s="465" t="s">
        <v>986</v>
      </c>
      <c r="D18" s="465" t="s">
        <v>341</v>
      </c>
      <c r="E18" s="465" t="s">
        <v>987</v>
      </c>
    </row>
    <row r="19" spans="1:5" ht="30" customHeight="1" x14ac:dyDescent="0.25">
      <c r="A19" s="1354"/>
      <c r="B19" s="465" t="s">
        <v>383</v>
      </c>
      <c r="C19" s="465" t="s">
        <v>988</v>
      </c>
      <c r="D19" s="465" t="s">
        <v>989</v>
      </c>
      <c r="E19" s="465" t="s">
        <v>990</v>
      </c>
    </row>
    <row r="20" spans="1:5" ht="30" customHeight="1" x14ac:dyDescent="0.25">
      <c r="A20" s="1354"/>
      <c r="B20" s="465" t="s">
        <v>351</v>
      </c>
      <c r="C20" s="465" t="s">
        <v>618</v>
      </c>
      <c r="D20" s="465" t="s">
        <v>991</v>
      </c>
      <c r="E20" s="465" t="s">
        <v>127</v>
      </c>
    </row>
    <row r="21" spans="1:5" ht="30" customHeight="1" x14ac:dyDescent="0.25">
      <c r="A21" s="1354"/>
      <c r="B21" s="465" t="s">
        <v>381</v>
      </c>
      <c r="C21" s="465" t="s">
        <v>992</v>
      </c>
      <c r="D21" s="465" t="s">
        <v>993</v>
      </c>
      <c r="E21" s="465" t="s">
        <v>994</v>
      </c>
    </row>
    <row r="22" spans="1:5" ht="30" customHeight="1" x14ac:dyDescent="0.25">
      <c r="A22" s="1354"/>
      <c r="B22" s="465" t="s">
        <v>382</v>
      </c>
      <c r="C22" s="465" t="s">
        <v>995</v>
      </c>
      <c r="D22" s="465" t="s">
        <v>996</v>
      </c>
      <c r="E22" s="465" t="s">
        <v>997</v>
      </c>
    </row>
    <row r="23" spans="1:5" ht="30" customHeight="1" x14ac:dyDescent="0.25">
      <c r="A23" s="1354"/>
      <c r="B23" s="465" t="s">
        <v>352</v>
      </c>
      <c r="C23" s="465" t="s">
        <v>998</v>
      </c>
      <c r="D23" s="465" t="s">
        <v>343</v>
      </c>
      <c r="E23" s="465" t="s">
        <v>999</v>
      </c>
    </row>
    <row r="24" spans="1:5" ht="30" customHeight="1" x14ac:dyDescent="0.25">
      <c r="A24" s="1354"/>
      <c r="B24" s="465" t="s">
        <v>354</v>
      </c>
      <c r="C24" s="465" t="s">
        <v>394</v>
      </c>
      <c r="D24" s="465" t="s">
        <v>1000</v>
      </c>
      <c r="E24" s="465" t="s">
        <v>365</v>
      </c>
    </row>
    <row r="25" spans="1:5" ht="30" customHeight="1" x14ac:dyDescent="0.25">
      <c r="A25" s="1354"/>
      <c r="B25" s="465" t="s">
        <v>355</v>
      </c>
      <c r="C25" s="465" t="s">
        <v>1001</v>
      </c>
      <c r="D25" s="465" t="s">
        <v>407</v>
      </c>
      <c r="E25" s="465" t="s">
        <v>1002</v>
      </c>
    </row>
    <row r="26" spans="1:5" ht="30" customHeight="1" x14ac:dyDescent="0.25">
      <c r="A26" s="1354"/>
      <c r="B26" s="465" t="s">
        <v>1003</v>
      </c>
      <c r="C26" s="465" t="s">
        <v>415</v>
      </c>
      <c r="D26" s="465" t="s">
        <v>1004</v>
      </c>
      <c r="E26" s="465" t="s">
        <v>1005</v>
      </c>
    </row>
    <row r="27" spans="1:5" ht="30" customHeight="1" x14ac:dyDescent="0.25">
      <c r="A27" s="1354"/>
      <c r="B27" s="465" t="s">
        <v>1006</v>
      </c>
      <c r="C27" s="465" t="s">
        <v>1007</v>
      </c>
      <c r="D27" s="465" t="s">
        <v>1008</v>
      </c>
      <c r="E27" s="465" t="s">
        <v>1009</v>
      </c>
    </row>
    <row r="28" spans="1:5" ht="30" customHeight="1" x14ac:dyDescent="0.25">
      <c r="A28" s="1354"/>
      <c r="B28" s="465" t="s">
        <v>386</v>
      </c>
      <c r="C28" s="465" t="s">
        <v>395</v>
      </c>
      <c r="D28" s="465" t="s">
        <v>1010</v>
      </c>
      <c r="E28" s="465" t="s">
        <v>367</v>
      </c>
    </row>
    <row r="29" spans="1:5" ht="30" customHeight="1" x14ac:dyDescent="0.25">
      <c r="A29" s="1354"/>
      <c r="B29" s="465" t="s">
        <v>1011</v>
      </c>
      <c r="C29" s="465" t="s">
        <v>1012</v>
      </c>
      <c r="D29" s="465" t="s">
        <v>384</v>
      </c>
      <c r="E29" s="465" t="s">
        <v>1013</v>
      </c>
    </row>
    <row r="30" spans="1:5" ht="30" customHeight="1" x14ac:dyDescent="0.25">
      <c r="A30" s="1353" t="s">
        <v>956</v>
      </c>
      <c r="B30" s="465" t="s">
        <v>1014</v>
      </c>
      <c r="C30" s="465" t="s">
        <v>1015</v>
      </c>
      <c r="D30" s="465" t="s">
        <v>1016</v>
      </c>
      <c r="E30" s="465" t="s">
        <v>1017</v>
      </c>
    </row>
    <row r="31" spans="1:5" ht="30" customHeight="1" x14ac:dyDescent="0.25">
      <c r="A31" s="1354"/>
      <c r="B31" s="465" t="s">
        <v>387</v>
      </c>
      <c r="C31" s="465" t="s">
        <v>1018</v>
      </c>
      <c r="D31" s="465" t="s">
        <v>404</v>
      </c>
      <c r="E31" s="465" t="s">
        <v>1019</v>
      </c>
    </row>
    <row r="32" spans="1:5" ht="30" customHeight="1" x14ac:dyDescent="0.25">
      <c r="A32" s="1354"/>
      <c r="B32" s="465" t="s">
        <v>1020</v>
      </c>
      <c r="C32" s="465" t="s">
        <v>1021</v>
      </c>
      <c r="D32" s="465" t="s">
        <v>385</v>
      </c>
      <c r="E32" s="465" t="s">
        <v>1022</v>
      </c>
    </row>
    <row r="33" spans="1:5" ht="30" customHeight="1" x14ac:dyDescent="0.25">
      <c r="A33" s="1354"/>
      <c r="B33" s="465" t="s">
        <v>359</v>
      </c>
      <c r="C33" s="467"/>
      <c r="D33" s="465" t="s">
        <v>405</v>
      </c>
      <c r="E33" s="465" t="s">
        <v>370</v>
      </c>
    </row>
    <row r="34" spans="1:5" ht="30" customHeight="1" x14ac:dyDescent="0.25">
      <c r="A34" s="1354"/>
      <c r="B34" s="465" t="s">
        <v>391</v>
      </c>
      <c r="C34" s="467"/>
      <c r="D34" s="465" t="s">
        <v>1023</v>
      </c>
      <c r="E34" s="465" t="s">
        <v>414</v>
      </c>
    </row>
    <row r="35" spans="1:5" ht="30" customHeight="1" x14ac:dyDescent="0.25">
      <c r="A35" s="1354"/>
      <c r="B35" s="465" t="s">
        <v>393</v>
      </c>
      <c r="C35" s="467"/>
      <c r="D35" s="465" t="s">
        <v>388</v>
      </c>
      <c r="E35" s="465" t="s">
        <v>345</v>
      </c>
    </row>
    <row r="36" spans="1:5" ht="30" customHeight="1" x14ac:dyDescent="0.25">
      <c r="A36" s="1354"/>
      <c r="B36" s="465" t="s">
        <v>408</v>
      </c>
      <c r="C36" s="467"/>
      <c r="D36" s="465" t="s">
        <v>389</v>
      </c>
      <c r="E36" s="465" t="s">
        <v>1024</v>
      </c>
    </row>
    <row r="37" spans="1:5" ht="30" customHeight="1" x14ac:dyDescent="0.25">
      <c r="A37" s="1354"/>
      <c r="B37" s="465" t="s">
        <v>362</v>
      </c>
      <c r="C37" s="466"/>
      <c r="D37" s="465" t="s">
        <v>1025</v>
      </c>
      <c r="E37" s="465" t="s">
        <v>1026</v>
      </c>
    </row>
    <row r="38" spans="1:5" ht="30" customHeight="1" x14ac:dyDescent="0.25">
      <c r="A38" s="1354"/>
      <c r="B38" s="465" t="s">
        <v>1027</v>
      </c>
      <c r="C38" s="466"/>
      <c r="D38" s="465" t="s">
        <v>1028</v>
      </c>
      <c r="E38" s="465" t="s">
        <v>406</v>
      </c>
    </row>
    <row r="39" spans="1:5" ht="30" customHeight="1" x14ac:dyDescent="0.25">
      <c r="A39" s="1354"/>
      <c r="B39" s="465" t="s">
        <v>363</v>
      </c>
      <c r="C39" s="466"/>
      <c r="D39" s="465" t="s">
        <v>1029</v>
      </c>
      <c r="E39" s="465" t="s">
        <v>360</v>
      </c>
    </row>
    <row r="40" spans="1:5" ht="30" customHeight="1" x14ac:dyDescent="0.25">
      <c r="A40" s="1354"/>
      <c r="B40" s="465" t="s">
        <v>1030</v>
      </c>
      <c r="C40" s="466"/>
      <c r="D40" s="465" t="s">
        <v>1031</v>
      </c>
      <c r="E40" s="465" t="s">
        <v>361</v>
      </c>
    </row>
    <row r="41" spans="1:5" ht="30" customHeight="1" x14ac:dyDescent="0.25">
      <c r="A41" s="1354"/>
      <c r="B41" s="465" t="s">
        <v>396</v>
      </c>
      <c r="C41" s="466"/>
      <c r="D41" s="465" t="s">
        <v>1032</v>
      </c>
      <c r="E41" s="465" t="s">
        <v>1033</v>
      </c>
    </row>
    <row r="42" spans="1:5" ht="30" customHeight="1" x14ac:dyDescent="0.25">
      <c r="A42" s="1354"/>
      <c r="B42" s="465" t="s">
        <v>1034</v>
      </c>
      <c r="C42" s="466"/>
      <c r="D42" s="465" t="s">
        <v>321</v>
      </c>
      <c r="E42" s="465" t="s">
        <v>1035</v>
      </c>
    </row>
    <row r="43" spans="1:5" ht="30" customHeight="1" x14ac:dyDescent="0.25">
      <c r="A43" s="1354"/>
      <c r="B43" s="465" t="s">
        <v>1036</v>
      </c>
      <c r="C43" s="466"/>
      <c r="D43" s="465" t="s">
        <v>1037</v>
      </c>
      <c r="E43" s="465" t="s">
        <v>1038</v>
      </c>
    </row>
    <row r="44" spans="1:5" ht="30" customHeight="1" x14ac:dyDescent="0.25">
      <c r="A44" s="1354"/>
      <c r="B44" s="465" t="s">
        <v>1039</v>
      </c>
      <c r="C44" s="466"/>
      <c r="D44" s="465" t="s">
        <v>1040</v>
      </c>
      <c r="E44" s="465" t="s">
        <v>1041</v>
      </c>
    </row>
    <row r="45" spans="1:5" ht="30" customHeight="1" x14ac:dyDescent="0.25">
      <c r="A45" s="1354"/>
      <c r="B45" s="465" t="s">
        <v>1042</v>
      </c>
      <c r="C45" s="518"/>
      <c r="D45" s="465" t="s">
        <v>1043</v>
      </c>
      <c r="E45" s="465" t="s">
        <v>1044</v>
      </c>
    </row>
    <row r="46" spans="1:5" ht="30" customHeight="1" x14ac:dyDescent="0.25">
      <c r="A46" s="1354"/>
      <c r="B46" s="465" t="s">
        <v>364</v>
      </c>
      <c r="C46" s="466"/>
      <c r="D46" s="465" t="s">
        <v>390</v>
      </c>
      <c r="E46" s="465" t="s">
        <v>1045</v>
      </c>
    </row>
    <row r="47" spans="1:5" ht="30" customHeight="1" x14ac:dyDescent="0.25">
      <c r="A47" s="1354"/>
      <c r="B47" s="465" t="s">
        <v>397</v>
      </c>
      <c r="C47" s="466"/>
      <c r="D47" s="465" t="s">
        <v>1264</v>
      </c>
      <c r="E47" s="465" t="s">
        <v>1046</v>
      </c>
    </row>
    <row r="48" spans="1:5" ht="30" customHeight="1" x14ac:dyDescent="0.25">
      <c r="A48" s="1354"/>
      <c r="B48" s="465" t="s">
        <v>366</v>
      </c>
      <c r="C48" s="466"/>
      <c r="D48" s="465" t="s">
        <v>392</v>
      </c>
      <c r="E48" s="465" t="s">
        <v>1047</v>
      </c>
    </row>
    <row r="49" spans="1:5" ht="30" customHeight="1" x14ac:dyDescent="0.25">
      <c r="A49" s="1354"/>
      <c r="B49" s="465" t="s">
        <v>1048</v>
      </c>
      <c r="C49" s="466"/>
      <c r="D49" s="465" t="s">
        <v>1049</v>
      </c>
      <c r="E49" s="465" t="s">
        <v>1050</v>
      </c>
    </row>
    <row r="50" spans="1:5" ht="30" customHeight="1" x14ac:dyDescent="0.25">
      <c r="A50" s="1354"/>
      <c r="B50" s="465" t="s">
        <v>398</v>
      </c>
      <c r="C50" s="466"/>
      <c r="D50" s="465" t="s">
        <v>1051</v>
      </c>
      <c r="E50" s="465" t="s">
        <v>1052</v>
      </c>
    </row>
    <row r="51" spans="1:5" ht="30" customHeight="1" x14ac:dyDescent="0.25">
      <c r="A51" s="1354"/>
      <c r="B51" s="465" t="s">
        <v>123</v>
      </c>
      <c r="C51" s="466"/>
      <c r="D51" s="465" t="s">
        <v>1053</v>
      </c>
      <c r="E51" s="465" t="s">
        <v>1054</v>
      </c>
    </row>
    <row r="52" spans="1:5" ht="30" customHeight="1" x14ac:dyDescent="0.25">
      <c r="A52" s="1354"/>
      <c r="B52" s="465" t="s">
        <v>1055</v>
      </c>
      <c r="C52" s="466"/>
      <c r="D52" s="465" t="s">
        <v>1056</v>
      </c>
      <c r="E52" s="465" t="s">
        <v>409</v>
      </c>
    </row>
    <row r="53" spans="1:5" ht="30" customHeight="1" x14ac:dyDescent="0.25">
      <c r="A53" s="1354"/>
      <c r="B53" s="465" t="s">
        <v>368</v>
      </c>
      <c r="C53" s="466"/>
      <c r="D53" s="465" t="s">
        <v>1056</v>
      </c>
      <c r="E53" s="465" t="s">
        <v>371</v>
      </c>
    </row>
    <row r="54" spans="1:5" ht="30" customHeight="1" x14ac:dyDescent="0.25">
      <c r="A54" s="1354"/>
      <c r="B54" s="465" t="s">
        <v>1057</v>
      </c>
      <c r="C54" s="466"/>
      <c r="D54" s="465" t="s">
        <v>1058</v>
      </c>
      <c r="E54" s="465" t="s">
        <v>1059</v>
      </c>
    </row>
    <row r="55" spans="1:5" ht="30" customHeight="1" x14ac:dyDescent="0.25">
      <c r="A55" s="1354"/>
      <c r="B55" s="465" t="s">
        <v>1060</v>
      </c>
      <c r="C55" s="466"/>
      <c r="D55" s="465" t="s">
        <v>1061</v>
      </c>
      <c r="E55" s="465" t="s">
        <v>1062</v>
      </c>
    </row>
    <row r="56" spans="1:5" ht="30" customHeight="1" x14ac:dyDescent="0.25">
      <c r="A56" s="468"/>
      <c r="B56" s="465" t="s">
        <v>1063</v>
      </c>
      <c r="C56" s="466"/>
      <c r="D56" s="465" t="s">
        <v>1064</v>
      </c>
      <c r="E56" s="465" t="s">
        <v>1065</v>
      </c>
    </row>
    <row r="57" spans="1:5" ht="30" customHeight="1" x14ac:dyDescent="0.25">
      <c r="A57" s="468"/>
      <c r="B57" s="465" t="s">
        <v>1066</v>
      </c>
      <c r="C57" s="466"/>
      <c r="D57" s="465" t="s">
        <v>1067</v>
      </c>
      <c r="E57" s="465" t="s">
        <v>1068</v>
      </c>
    </row>
    <row r="58" spans="1:5" ht="30" customHeight="1" x14ac:dyDescent="0.25">
      <c r="A58" s="1353" t="s">
        <v>956</v>
      </c>
      <c r="B58" s="465" t="s">
        <v>1069</v>
      </c>
      <c r="C58" s="466"/>
      <c r="D58" s="465" t="s">
        <v>1070</v>
      </c>
      <c r="E58" s="465" t="s">
        <v>1071</v>
      </c>
    </row>
    <row r="59" spans="1:5" ht="30" customHeight="1" x14ac:dyDescent="0.25">
      <c r="A59" s="1354"/>
      <c r="B59" s="465" t="s">
        <v>1072</v>
      </c>
      <c r="C59" s="466"/>
      <c r="D59" s="465" t="s">
        <v>1073</v>
      </c>
      <c r="E59" s="465" t="s">
        <v>1074</v>
      </c>
    </row>
    <row r="60" spans="1:5" ht="30" customHeight="1" x14ac:dyDescent="0.25">
      <c r="A60" s="1354"/>
      <c r="B60" s="465" t="s">
        <v>1075</v>
      </c>
      <c r="C60" s="466"/>
      <c r="D60" s="465" t="s">
        <v>1076</v>
      </c>
      <c r="E60" s="465" t="s">
        <v>1077</v>
      </c>
    </row>
    <row r="61" spans="1:5" ht="30" customHeight="1" x14ac:dyDescent="0.25">
      <c r="A61" s="1354"/>
      <c r="B61" s="465" t="s">
        <v>1078</v>
      </c>
      <c r="C61" s="466"/>
      <c r="D61" s="465" t="s">
        <v>1079</v>
      </c>
      <c r="E61" s="465" t="s">
        <v>1080</v>
      </c>
    </row>
    <row r="62" spans="1:5" ht="30" customHeight="1" x14ac:dyDescent="0.25">
      <c r="A62" s="1354"/>
      <c r="B62" s="465" t="s">
        <v>1081</v>
      </c>
      <c r="C62" s="466"/>
      <c r="D62" s="465" t="s">
        <v>1082</v>
      </c>
      <c r="E62" s="465" t="s">
        <v>1083</v>
      </c>
    </row>
    <row r="63" spans="1:5" ht="30" customHeight="1" x14ac:dyDescent="0.25">
      <c r="A63" s="1354"/>
      <c r="B63" s="465" t="s">
        <v>1084</v>
      </c>
      <c r="C63" s="466"/>
      <c r="D63" s="465" t="s">
        <v>1085</v>
      </c>
      <c r="E63" s="465" t="s">
        <v>1086</v>
      </c>
    </row>
    <row r="64" spans="1:5" ht="30" customHeight="1" x14ac:dyDescent="0.25">
      <c r="A64" s="1354"/>
      <c r="B64" s="465" t="s">
        <v>1087</v>
      </c>
      <c r="C64" s="466"/>
      <c r="D64" s="465" t="s">
        <v>1088</v>
      </c>
      <c r="E64" s="465" t="s">
        <v>372</v>
      </c>
    </row>
    <row r="65" spans="1:5" ht="30" customHeight="1" x14ac:dyDescent="0.25">
      <c r="A65" s="1354"/>
      <c r="B65" s="465" t="s">
        <v>1089</v>
      </c>
      <c r="C65" s="466"/>
      <c r="D65" s="465" t="s">
        <v>349</v>
      </c>
      <c r="E65" s="465" t="s">
        <v>1090</v>
      </c>
    </row>
    <row r="66" spans="1:5" ht="30" customHeight="1" x14ac:dyDescent="0.25">
      <c r="A66" s="1354"/>
      <c r="B66" s="465" t="s">
        <v>402</v>
      </c>
      <c r="C66" s="466"/>
      <c r="D66" s="465" t="s">
        <v>1091</v>
      </c>
      <c r="E66" s="465" t="s">
        <v>373</v>
      </c>
    </row>
    <row r="67" spans="1:5" ht="30" customHeight="1" x14ac:dyDescent="0.25">
      <c r="A67" s="1354"/>
      <c r="B67" s="465" t="s">
        <v>369</v>
      </c>
      <c r="C67" s="466"/>
      <c r="D67" s="465" t="s">
        <v>1092</v>
      </c>
      <c r="E67" s="465" t="s">
        <v>1093</v>
      </c>
    </row>
    <row r="68" spans="1:5" ht="30" customHeight="1" x14ac:dyDescent="0.25">
      <c r="A68" s="1354"/>
      <c r="B68" s="465" t="s">
        <v>1094</v>
      </c>
      <c r="C68" s="466"/>
      <c r="D68" s="465" t="s">
        <v>410</v>
      </c>
      <c r="E68" s="465" t="s">
        <v>374</v>
      </c>
    </row>
    <row r="69" spans="1:5" ht="30" customHeight="1" x14ac:dyDescent="0.25">
      <c r="A69" s="1354"/>
      <c r="B69" s="467"/>
      <c r="C69" s="467"/>
      <c r="D69" s="467"/>
      <c r="E69" s="465" t="s">
        <v>1095</v>
      </c>
    </row>
    <row r="70" spans="1:5" ht="30" customHeight="1" x14ac:dyDescent="0.25">
      <c r="A70" s="1354"/>
      <c r="B70" s="467"/>
      <c r="C70" s="467"/>
      <c r="D70" s="467"/>
      <c r="E70" s="465" t="s">
        <v>1096</v>
      </c>
    </row>
    <row r="71" spans="1:5" ht="30" customHeight="1" x14ac:dyDescent="0.25">
      <c r="A71" s="1354"/>
      <c r="B71" s="467"/>
      <c r="C71" s="467"/>
      <c r="D71" s="467"/>
      <c r="E71" s="465" t="s">
        <v>1097</v>
      </c>
    </row>
    <row r="72" spans="1:5" ht="30" customHeight="1" x14ac:dyDescent="0.25">
      <c r="A72" s="468"/>
    </row>
    <row r="73" spans="1:5" x14ac:dyDescent="0.25">
      <c r="A73" s="468"/>
    </row>
    <row r="74" spans="1:5" x14ac:dyDescent="0.25">
      <c r="A74" s="468"/>
    </row>
    <row r="75" spans="1:5" x14ac:dyDescent="0.25">
      <c r="A75" s="468"/>
    </row>
    <row r="76" spans="1:5" x14ac:dyDescent="0.25">
      <c r="A76" s="468"/>
    </row>
    <row r="77" spans="1:5" x14ac:dyDescent="0.25">
      <c r="A77" s="468"/>
    </row>
    <row r="78" spans="1:5" x14ac:dyDescent="0.25">
      <c r="A78" s="468"/>
    </row>
    <row r="79" spans="1:5" x14ac:dyDescent="0.25">
      <c r="A79" s="468"/>
    </row>
    <row r="80" spans="1:5" x14ac:dyDescent="0.25">
      <c r="A80" s="468"/>
    </row>
    <row r="81" spans="1:1" x14ac:dyDescent="0.25">
      <c r="A81" s="468"/>
    </row>
    <row r="82" spans="1:1" x14ac:dyDescent="0.25">
      <c r="A82" s="468"/>
    </row>
    <row r="83" spans="1:1" x14ac:dyDescent="0.25">
      <c r="A83" s="468"/>
    </row>
  </sheetData>
  <mergeCells count="4">
    <mergeCell ref="A1:E1"/>
    <mergeCell ref="A4:A29"/>
    <mergeCell ref="A30:A55"/>
    <mergeCell ref="A58:A71"/>
  </mergeCells>
  <printOptions horizontalCentered="1"/>
  <pageMargins left="0.25" right="0.25" top="0.25" bottom="0.25" header="0.3" footer="0.3"/>
  <pageSetup paperSize="9" scale="8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45"/>
  <sheetViews>
    <sheetView view="pageBreakPreview" zoomScale="60" zoomScaleNormal="100" workbookViewId="0">
      <selection activeCell="V22" sqref="V22"/>
    </sheetView>
  </sheetViews>
  <sheetFormatPr defaultRowHeight="15" x14ac:dyDescent="0.25"/>
  <sheetData>
    <row r="45" spans="3:3" x14ac:dyDescent="0.25">
      <c r="C45" s="517"/>
    </row>
  </sheetData>
  <printOptions horizontalCentere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000ED3C0886545AC1CFC3003C0F34D" ma:contentTypeVersion="1" ma:contentTypeDescription="Create a new document." ma:contentTypeScope="" ma:versionID="034f693e9b814f8fb1004d13437e705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8A49C-181A-45BD-A7CA-A4D1DF235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CA48EB-D615-435B-80CD-8D9F3E82853D}">
  <ds:schemaRefs>
    <ds:schemaRef ds:uri="http://schemas.microsoft.com/office/2006/documentManagement/types"/>
    <ds:schemaRef ds:uri="25f67541-76a2-4259-8914-db2d7380e350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f1d5551c-b1be-41bd-9e28-a17086ebd664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293F703-088D-4F97-9D36-23ED59CDC0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47</vt:i4>
      </vt:variant>
    </vt:vector>
  </HeadingPairs>
  <TitlesOfParts>
    <vt:vector size="75" baseType="lpstr">
      <vt:lpstr>Index</vt:lpstr>
      <vt:lpstr>101</vt:lpstr>
      <vt:lpstr>102(a)</vt:lpstr>
      <vt:lpstr>102(b)</vt:lpstr>
      <vt:lpstr>103</vt:lpstr>
      <vt:lpstr>104</vt:lpstr>
      <vt:lpstr>105</vt:lpstr>
      <vt:lpstr>105(a)</vt:lpstr>
      <vt:lpstr>105(b)</vt:lpstr>
      <vt:lpstr>106</vt:lpstr>
      <vt:lpstr>106(a)</vt:lpstr>
      <vt:lpstr>107</vt:lpstr>
      <vt:lpstr>107 (a)</vt:lpstr>
      <vt:lpstr>107(b)</vt:lpstr>
      <vt:lpstr>107 (c)</vt:lpstr>
      <vt:lpstr>107(d)</vt:lpstr>
      <vt:lpstr>107(e)</vt:lpstr>
      <vt:lpstr>108</vt:lpstr>
      <vt:lpstr>109</vt:lpstr>
      <vt:lpstr>110</vt:lpstr>
      <vt:lpstr>110 (a)</vt:lpstr>
      <vt:lpstr>111</vt:lpstr>
      <vt:lpstr>111 (a)</vt:lpstr>
      <vt:lpstr>112</vt:lpstr>
      <vt:lpstr>113</vt:lpstr>
      <vt:lpstr>114</vt:lpstr>
      <vt:lpstr>Subject List</vt:lpstr>
      <vt:lpstr>PQF</vt:lpstr>
      <vt:lpstr>'101'!Print_Area</vt:lpstr>
      <vt:lpstr>'102(a)'!Print_Area</vt:lpstr>
      <vt:lpstr>'102(b)'!Print_Area</vt:lpstr>
      <vt:lpstr>'103'!Print_Area</vt:lpstr>
      <vt:lpstr>'104'!Print_Area</vt:lpstr>
      <vt:lpstr>'105'!Print_Area</vt:lpstr>
      <vt:lpstr>'105(a)'!Print_Area</vt:lpstr>
      <vt:lpstr>'105(b)'!Print_Area</vt:lpstr>
      <vt:lpstr>'106'!Print_Area</vt:lpstr>
      <vt:lpstr>'106(a)'!Print_Area</vt:lpstr>
      <vt:lpstr>'107'!Print_Area</vt:lpstr>
      <vt:lpstr>'107 (a)'!Print_Area</vt:lpstr>
      <vt:lpstr>'107 (c)'!Print_Area</vt:lpstr>
      <vt:lpstr>'107(b)'!Print_Area</vt:lpstr>
      <vt:lpstr>'107(d)'!Print_Area</vt:lpstr>
      <vt:lpstr>'107(e)'!Print_Area</vt:lpstr>
      <vt:lpstr>'108'!Print_Area</vt:lpstr>
      <vt:lpstr>'109'!Print_Area</vt:lpstr>
      <vt:lpstr>'110'!Print_Area</vt:lpstr>
      <vt:lpstr>'110 (a)'!Print_Area</vt:lpstr>
      <vt:lpstr>'111'!Print_Area</vt:lpstr>
      <vt:lpstr>'111 (a)'!Print_Area</vt:lpstr>
      <vt:lpstr>'112'!Print_Area</vt:lpstr>
      <vt:lpstr>'113'!Print_Area</vt:lpstr>
      <vt:lpstr>'114'!Print_Area</vt:lpstr>
      <vt:lpstr>Index!Print_Area</vt:lpstr>
      <vt:lpstr>'Subject List'!Print_Area</vt:lpstr>
      <vt:lpstr>'102(b)'!Print_Titles</vt:lpstr>
      <vt:lpstr>'103'!Print_Titles</vt:lpstr>
      <vt:lpstr>'104'!Print_Titles</vt:lpstr>
      <vt:lpstr>'105'!Print_Titles</vt:lpstr>
      <vt:lpstr>'105(a)'!Print_Titles</vt:lpstr>
      <vt:lpstr>'106(a)'!Print_Titles</vt:lpstr>
      <vt:lpstr>'107'!Print_Titles</vt:lpstr>
      <vt:lpstr>'107 (a)'!Print_Titles</vt:lpstr>
      <vt:lpstr>'107 (c)'!Print_Titles</vt:lpstr>
      <vt:lpstr>'107(b)'!Print_Titles</vt:lpstr>
      <vt:lpstr>'107(d)'!Print_Titles</vt:lpstr>
      <vt:lpstr>'107(e)'!Print_Titles</vt:lpstr>
      <vt:lpstr>'110'!Print_Titles</vt:lpstr>
      <vt:lpstr>'111'!Print_Titles</vt:lpstr>
      <vt:lpstr>'111 (a)'!Print_Titles</vt:lpstr>
      <vt:lpstr>'112'!Print_Titles</vt:lpstr>
      <vt:lpstr>'113'!Print_Titles</vt:lpstr>
      <vt:lpstr>'114'!Print_Titles</vt:lpstr>
      <vt:lpstr>Index!Print_Titles</vt:lpstr>
      <vt:lpstr>'Subject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 Mahmood</dc:creator>
  <cp:lastModifiedBy>UAJK</cp:lastModifiedBy>
  <cp:lastPrinted>2024-11-26T03:37:20Z</cp:lastPrinted>
  <dcterms:created xsi:type="dcterms:W3CDTF">2013-10-23T03:18:59Z</dcterms:created>
  <dcterms:modified xsi:type="dcterms:W3CDTF">2024-11-26T03:38:46Z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0x01010025000ED3C0886545AC1CFC3003C0F34D</vt:lpwstr>
  </property>
</Properties>
</file>